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90" windowWidth="28620" windowHeight="14385" tabRatio="884"/>
  </bookViews>
  <sheets>
    <sheet name="Contents" sheetId="1" r:id="rId1"/>
    <sheet name="Overview" sheetId="4" r:id="rId2"/>
    <sheet name="Table1" sheetId="3" r:id="rId3"/>
    <sheet name="Table 2" sheetId="5" r:id="rId4"/>
    <sheet name="Table 3" sheetId="8" r:id="rId5"/>
    <sheet name="Table 4" sheetId="9" r:id="rId6"/>
    <sheet name="Raw data" sheetId="10" r:id="rId7"/>
  </sheets>
  <definedNames>
    <definedName name="_ftn1" localSheetId="2">Table1!$B$12</definedName>
    <definedName name="_ftnref1" localSheetId="2">Table1!$D$4</definedName>
    <definedName name="_Ref217379980" localSheetId="0">Contents!$B$6</definedName>
  </definedNames>
  <calcPr calcId="125725"/>
</workbook>
</file>

<file path=xl/calcChain.xml><?xml version="1.0" encoding="utf-8"?>
<calcChain xmlns="http://schemas.openxmlformats.org/spreadsheetml/2006/main">
  <c r="N15" i="8"/>
  <c r="M15"/>
  <c r="R6" i="9"/>
  <c r="Q6" i="5"/>
  <c r="W6" i="8" l="1"/>
  <c r="Q6" i="9"/>
  <c r="W15" i="8"/>
  <c r="R6"/>
  <c r="R6" i="5"/>
  <c r="W6"/>
  <c r="O5" i="10" l="1"/>
  <c r="O6" s="1"/>
  <c r="I5"/>
  <c r="J5"/>
  <c r="K5"/>
  <c r="L5"/>
  <c r="M5"/>
  <c r="N5"/>
  <c r="H5"/>
  <c r="G5"/>
  <c r="G6" s="1"/>
  <c r="W18" i="9"/>
  <c r="V18"/>
  <c r="R18"/>
  <c r="Q18"/>
  <c r="W17"/>
  <c r="V17"/>
  <c r="R17"/>
  <c r="Q17"/>
  <c r="W16"/>
  <c r="V16"/>
  <c r="R16"/>
  <c r="Q16"/>
  <c r="W15"/>
  <c r="V15"/>
  <c r="R15"/>
  <c r="Q15"/>
  <c r="W14"/>
  <c r="V14"/>
  <c r="R14"/>
  <c r="Q14"/>
  <c r="W13"/>
  <c r="V13"/>
  <c r="R13"/>
  <c r="Q13"/>
  <c r="W12"/>
  <c r="V12"/>
  <c r="R12"/>
  <c r="Q12"/>
  <c r="W11"/>
  <c r="V11"/>
  <c r="R11"/>
  <c r="Q11"/>
  <c r="W10"/>
  <c r="V10"/>
  <c r="R10"/>
  <c r="Q10"/>
  <c r="W9"/>
  <c r="V9"/>
  <c r="R9"/>
  <c r="Q9"/>
  <c r="W8"/>
  <c r="V8"/>
  <c r="R8"/>
  <c r="Q8"/>
  <c r="W7"/>
  <c r="V7"/>
  <c r="R7"/>
  <c r="Q7"/>
  <c r="W6"/>
  <c r="V6"/>
  <c r="T6"/>
  <c r="S6"/>
  <c r="V15" i="8"/>
  <c r="Y15" s="1"/>
  <c r="R15"/>
  <c r="Q15"/>
  <c r="W14"/>
  <c r="V14"/>
  <c r="R14"/>
  <c r="Q14"/>
  <c r="W13"/>
  <c r="V13"/>
  <c r="R13"/>
  <c r="Q13"/>
  <c r="W12"/>
  <c r="V12"/>
  <c r="R12"/>
  <c r="Q12"/>
  <c r="W11"/>
  <c r="V11"/>
  <c r="R11"/>
  <c r="Q11"/>
  <c r="W10"/>
  <c r="V10"/>
  <c r="R10"/>
  <c r="Q10"/>
  <c r="W9"/>
  <c r="V9"/>
  <c r="R9"/>
  <c r="Q9"/>
  <c r="W8"/>
  <c r="V8"/>
  <c r="R8"/>
  <c r="Q8"/>
  <c r="W7"/>
  <c r="V7"/>
  <c r="R7"/>
  <c r="Q7"/>
  <c r="V6"/>
  <c r="Q6"/>
  <c r="T6" s="1"/>
  <c r="V6" i="5"/>
  <c r="Y6" s="1"/>
  <c r="V20"/>
  <c r="Q20"/>
  <c r="W7"/>
  <c r="W8"/>
  <c r="W9"/>
  <c r="W10"/>
  <c r="W11"/>
  <c r="W12"/>
  <c r="W13"/>
  <c r="W14"/>
  <c r="W15"/>
  <c r="W16"/>
  <c r="W17"/>
  <c r="W18"/>
  <c r="W19"/>
  <c r="W20"/>
  <c r="T6"/>
  <c r="S6"/>
  <c r="R7"/>
  <c r="R8"/>
  <c r="R9"/>
  <c r="R10"/>
  <c r="R11"/>
  <c r="R12"/>
  <c r="R13"/>
  <c r="R14"/>
  <c r="R15"/>
  <c r="R16"/>
  <c r="R17"/>
  <c r="R18"/>
  <c r="R19"/>
  <c r="R20"/>
  <c r="V7"/>
  <c r="V8"/>
  <c r="V9"/>
  <c r="V10"/>
  <c r="V11"/>
  <c r="V12"/>
  <c r="V13"/>
  <c r="V14"/>
  <c r="Y14" s="1"/>
  <c r="V15"/>
  <c r="V16"/>
  <c r="V17"/>
  <c r="V18"/>
  <c r="V19"/>
  <c r="Q7"/>
  <c r="Q8"/>
  <c r="Q9"/>
  <c r="Q10"/>
  <c r="Q11"/>
  <c r="Q12"/>
  <c r="Q13"/>
  <c r="Q14"/>
  <c r="Q15"/>
  <c r="Q16"/>
  <c r="Q17"/>
  <c r="Q18"/>
  <c r="Q19"/>
  <c r="D10" i="3"/>
  <c r="L6" i="10" l="1"/>
  <c r="Y18" i="5"/>
  <c r="Y10"/>
  <c r="X8"/>
  <c r="X6"/>
  <c r="Z6" s="1"/>
  <c r="J6" s="1"/>
  <c r="S7"/>
  <c r="X16"/>
  <c r="Y20"/>
  <c r="Y11" i="9"/>
  <c r="Y12" i="5"/>
  <c r="X18"/>
  <c r="Y16"/>
  <c r="Y8"/>
  <c r="X20"/>
  <c r="X12"/>
  <c r="X10"/>
  <c r="X14"/>
  <c r="Z14" s="1"/>
  <c r="J14" s="1"/>
  <c r="S10"/>
  <c r="S20"/>
  <c r="T20"/>
  <c r="T17"/>
  <c r="S17"/>
  <c r="S13"/>
  <c r="T9"/>
  <c r="T19"/>
  <c r="S15"/>
  <c r="T11"/>
  <c r="T18"/>
  <c r="S14"/>
  <c r="T13"/>
  <c r="S9"/>
  <c r="S16"/>
  <c r="S12"/>
  <c r="S8"/>
  <c r="S19"/>
  <c r="T15"/>
  <c r="S11"/>
  <c r="T7"/>
  <c r="T10"/>
  <c r="U10" s="1"/>
  <c r="F10" s="1"/>
  <c r="U6"/>
  <c r="F6" s="1"/>
  <c r="J6" i="10"/>
  <c r="I6"/>
  <c r="H6"/>
  <c r="M6"/>
  <c r="N6"/>
  <c r="S18" i="5"/>
  <c r="T16"/>
  <c r="T14"/>
  <c r="T12"/>
  <c r="X19"/>
  <c r="X17"/>
  <c r="X15"/>
  <c r="Y13"/>
  <c r="Y11"/>
  <c r="X9"/>
  <c r="Y7"/>
  <c r="K6" i="10"/>
  <c r="S8" i="8"/>
  <c r="S12"/>
  <c r="S12" i="9"/>
  <c r="S14"/>
  <c r="T16"/>
  <c r="T8" i="5"/>
  <c r="Y11" i="8"/>
  <c r="X13"/>
  <c r="X13" i="9"/>
  <c r="X14"/>
  <c r="X16"/>
  <c r="X18"/>
  <c r="X9"/>
  <c r="T12"/>
  <c r="Y13"/>
  <c r="X7"/>
  <c r="X11"/>
  <c r="X6"/>
  <c r="X8"/>
  <c r="X10"/>
  <c r="S16"/>
  <c r="T14"/>
  <c r="Y7"/>
  <c r="X12"/>
  <c r="X17"/>
  <c r="X15"/>
  <c r="S18"/>
  <c r="S15"/>
  <c r="S8"/>
  <c r="S10"/>
  <c r="S7"/>
  <c r="U6"/>
  <c r="F6" s="1"/>
  <c r="S13"/>
  <c r="Y9"/>
  <c r="S11"/>
  <c r="T18"/>
  <c r="T8"/>
  <c r="Y15"/>
  <c r="S17"/>
  <c r="T10"/>
  <c r="Y17"/>
  <c r="S9"/>
  <c r="Y6"/>
  <c r="Y8"/>
  <c r="Y10"/>
  <c r="Y12"/>
  <c r="Y14"/>
  <c r="Y16"/>
  <c r="Y18"/>
  <c r="T7"/>
  <c r="T9"/>
  <c r="T11"/>
  <c r="T13"/>
  <c r="T15"/>
  <c r="T17"/>
  <c r="X7" i="8"/>
  <c r="S7"/>
  <c r="X8"/>
  <c r="X6"/>
  <c r="Y7"/>
  <c r="X9"/>
  <c r="T8"/>
  <c r="S14"/>
  <c r="X15"/>
  <c r="Z15" s="1"/>
  <c r="J15" s="1"/>
  <c r="S6"/>
  <c r="U6" s="1"/>
  <c r="F6" s="1"/>
  <c r="T14"/>
  <c r="X11"/>
  <c r="Y13"/>
  <c r="X12"/>
  <c r="Y9"/>
  <c r="X14"/>
  <c r="S11"/>
  <c r="S9"/>
  <c r="S10"/>
  <c r="S15"/>
  <c r="S13"/>
  <c r="X10"/>
  <c r="T10"/>
  <c r="T12"/>
  <c r="Y6"/>
  <c r="Y8"/>
  <c r="Y10"/>
  <c r="Y12"/>
  <c r="Y14"/>
  <c r="T7"/>
  <c r="T9"/>
  <c r="T11"/>
  <c r="T13"/>
  <c r="T15"/>
  <c r="X11" i="5"/>
  <c r="Y19"/>
  <c r="Y17"/>
  <c r="Y15"/>
  <c r="X7"/>
  <c r="X13"/>
  <c r="Y9"/>
  <c r="Z7" i="8" l="1"/>
  <c r="J7" s="1"/>
  <c r="U7"/>
  <c r="F7" s="1"/>
  <c r="U9"/>
  <c r="F9" s="1"/>
  <c r="Z12" i="5"/>
  <c r="J12" s="1"/>
  <c r="Z10"/>
  <c r="J10" s="1"/>
  <c r="Z18"/>
  <c r="J18" s="1"/>
  <c r="Z13" i="8"/>
  <c r="J13" s="1"/>
  <c r="U14" i="5"/>
  <c r="F14" s="1"/>
  <c r="U14" i="9"/>
  <c r="F14" s="1"/>
  <c r="Z11"/>
  <c r="J11" s="1"/>
  <c r="Z11" i="8"/>
  <c r="J11" s="1"/>
  <c r="U12"/>
  <c r="F12" s="1"/>
  <c r="Z8" i="5"/>
  <c r="J8" s="1"/>
  <c r="Z16"/>
  <c r="J16" s="1"/>
  <c r="Z20"/>
  <c r="J20" s="1"/>
  <c r="U9"/>
  <c r="F9" s="1"/>
  <c r="Z7"/>
  <c r="J7" s="1"/>
  <c r="Z11"/>
  <c r="J11" s="1"/>
  <c r="U8" i="8"/>
  <c r="F8" s="1"/>
  <c r="U13" i="5"/>
  <c r="F13" s="1"/>
  <c r="Z16" i="9"/>
  <c r="J16" s="1"/>
  <c r="Z8"/>
  <c r="J8" s="1"/>
  <c r="U20" i="5"/>
  <c r="F20" s="1"/>
  <c r="U12" i="9"/>
  <c r="F12" s="1"/>
  <c r="Z13" i="5"/>
  <c r="J13" s="1"/>
  <c r="U17"/>
  <c r="F17" s="1"/>
  <c r="Z9"/>
  <c r="J9" s="1"/>
  <c r="Z17"/>
  <c r="J17" s="1"/>
  <c r="U7"/>
  <c r="F7" s="1"/>
  <c r="U12"/>
  <c r="F12" s="1"/>
  <c r="U19"/>
  <c r="F19" s="1"/>
  <c r="U11"/>
  <c r="F11" s="1"/>
  <c r="U15"/>
  <c r="F15" s="1"/>
  <c r="U18"/>
  <c r="F18" s="1"/>
  <c r="U8"/>
  <c r="F8" s="1"/>
  <c r="U16"/>
  <c r="F16" s="1"/>
  <c r="Z15"/>
  <c r="J15" s="1"/>
  <c r="U14" i="8"/>
  <c r="F14" s="1"/>
  <c r="Z14" i="9"/>
  <c r="J14" s="1"/>
  <c r="Z6"/>
  <c r="J6" s="1"/>
  <c r="U16"/>
  <c r="F16" s="1"/>
  <c r="Z7"/>
  <c r="J7" s="1"/>
  <c r="Z19" i="5"/>
  <c r="J19" s="1"/>
  <c r="Z6" i="8"/>
  <c r="J6" s="1"/>
  <c r="Z18" i="9"/>
  <c r="J18" s="1"/>
  <c r="Z17"/>
  <c r="J17" s="1"/>
  <c r="Z9"/>
  <c r="J9" s="1"/>
  <c r="Z13"/>
  <c r="J13" s="1"/>
  <c r="Z10"/>
  <c r="J10" s="1"/>
  <c r="U7"/>
  <c r="F7" s="1"/>
  <c r="U8"/>
  <c r="F8" s="1"/>
  <c r="Z12"/>
  <c r="J12" s="1"/>
  <c r="U18"/>
  <c r="F18" s="1"/>
  <c r="U15"/>
  <c r="F15" s="1"/>
  <c r="U17"/>
  <c r="F17" s="1"/>
  <c r="U11"/>
  <c r="F11" s="1"/>
  <c r="Z15"/>
  <c r="J15" s="1"/>
  <c r="U9"/>
  <c r="F9" s="1"/>
  <c r="U10"/>
  <c r="F10" s="1"/>
  <c r="U13"/>
  <c r="F13" s="1"/>
  <c r="Z9" i="8"/>
  <c r="J9" s="1"/>
  <c r="U13"/>
  <c r="F13" s="1"/>
  <c r="Z8"/>
  <c r="J8" s="1"/>
  <c r="Z10"/>
  <c r="Z14"/>
  <c r="J14" s="1"/>
  <c r="U15"/>
  <c r="F15" s="1"/>
  <c r="U10"/>
  <c r="Z12"/>
  <c r="J12" s="1"/>
  <c r="U11"/>
  <c r="F11" s="1"/>
</calcChain>
</file>

<file path=xl/sharedStrings.xml><?xml version="1.0" encoding="utf-8"?>
<sst xmlns="http://schemas.openxmlformats.org/spreadsheetml/2006/main" count="644" uniqueCount="220">
  <si>
    <t>Table 1: Restraint type used by children aged 5–9 years</t>
  </si>
  <si>
    <t>Table 1</t>
  </si>
  <si>
    <t>Restraint type used by children aged 5–9 years</t>
  </si>
  <si>
    <t xml:space="preserve">Child restraint use by children aged 5–9 years </t>
  </si>
  <si>
    <t>Overview</t>
  </si>
  <si>
    <t>Back to contents</t>
  </si>
  <si>
    <t>Category</t>
  </si>
  <si>
    <t>Child seat</t>
  </si>
  <si>
    <t>Booster seat</t>
  </si>
  <si>
    <t>Child harness</t>
  </si>
  <si>
    <t>Adult safety belt used</t>
  </si>
  <si>
    <t>Unrestrained</t>
  </si>
  <si>
    <t>Total</t>
  </si>
  <si>
    <t>Rounded figures may not add to 100 percent.</t>
  </si>
  <si>
    <t>Local Government Region</t>
  </si>
  <si>
    <t>Percentage using booster seat/child seat/harness</t>
  </si>
  <si>
    <t>Total percentage restrained</t>
  </si>
  <si>
    <t>Northland</t>
  </si>
  <si>
    <t>Auckland</t>
  </si>
  <si>
    <t>Waikato</t>
  </si>
  <si>
    <t>Bay of Plenty</t>
  </si>
  <si>
    <t>Gisborne</t>
  </si>
  <si>
    <t>Hawkes Bay</t>
  </si>
  <si>
    <t>Taranaki</t>
  </si>
  <si>
    <t>Manawatu-Wanganui</t>
  </si>
  <si>
    <t>Wellington</t>
  </si>
  <si>
    <t>Nelson-Marlborough-Tasman</t>
  </si>
  <si>
    <t>West Coast</t>
  </si>
  <si>
    <t>Canterbury</t>
  </si>
  <si>
    <t>Otago</t>
  </si>
  <si>
    <t>Southland</t>
  </si>
  <si>
    <t>All New Zealand</t>
  </si>
  <si>
    <t>Table 2</t>
  </si>
  <si>
    <t>Northern Auckland urban zone</t>
  </si>
  <si>
    <t>Western Auckland urban zone</t>
  </si>
  <si>
    <t>Central Auckland urban zone</t>
  </si>
  <si>
    <t>Southern Auckland urban zone</t>
  </si>
  <si>
    <t>Hamilton</t>
  </si>
  <si>
    <t>Sample too small</t>
  </si>
  <si>
    <t>Tauranga</t>
  </si>
  <si>
    <t>Christchurch</t>
  </si>
  <si>
    <t>Dunedin</t>
  </si>
  <si>
    <t>Table 3</t>
  </si>
  <si>
    <t>Police District</t>
  </si>
  <si>
    <t>Waitemata</t>
  </si>
  <si>
    <t>Counties/Manukau</t>
  </si>
  <si>
    <t>Eastern</t>
  </si>
  <si>
    <t>Central</t>
  </si>
  <si>
    <t>Tasman</t>
  </si>
  <si>
    <t>Southern</t>
  </si>
  <si>
    <t>New Zealand</t>
  </si>
  <si>
    <t>Table 4</t>
  </si>
  <si>
    <t>*</t>
  </si>
  <si>
    <t>Table 2: Restraint wearing rates, by region</t>
  </si>
  <si>
    <t>Number of children in survey</t>
  </si>
  <si>
    <t>Difference</t>
  </si>
  <si>
    <t>CI width</t>
  </si>
  <si>
    <t>LCI</t>
  </si>
  <si>
    <t>UCI</t>
  </si>
  <si>
    <t>Significant</t>
  </si>
  <si>
    <t>Booster/child seat/harness</t>
  </si>
  <si>
    <t>Difference between 2013 and 2015 - calculating significance</t>
  </si>
  <si>
    <t>Total restrained</t>
  </si>
  <si>
    <t>Restraint wearing rates, by region</t>
  </si>
  <si>
    <t>Restraint wearing rates, by metropolitan area</t>
  </si>
  <si>
    <t>Restraint wearing rates, by police district</t>
  </si>
  <si>
    <t>*  significant change from previous year</t>
  </si>
  <si>
    <t>Table 3: Restraint wearing rates, by metropolitan area</t>
  </si>
  <si>
    <t>Table 4: Restraint wearing rates, by police district</t>
  </si>
  <si>
    <t>Results of a national survey 2015</t>
  </si>
  <si>
    <t>Raw data</t>
  </si>
  <si>
    <t>Type of Restraint Used</t>
  </si>
  <si>
    <t>Weight</t>
  </si>
  <si>
    <t>Baby</t>
  </si>
  <si>
    <t>Child</t>
  </si>
  <si>
    <t>Boost</t>
  </si>
  <si>
    <t>Harn</t>
  </si>
  <si>
    <t>Belt</t>
  </si>
  <si>
    <t>None</t>
  </si>
  <si>
    <t>Knee</t>
  </si>
  <si>
    <t>DK</t>
  </si>
  <si>
    <t>Site #</t>
  </si>
  <si>
    <t>Region</t>
  </si>
  <si>
    <t>Police area</t>
  </si>
  <si>
    <t>TLA</t>
  </si>
  <si>
    <t>Surveyed</t>
  </si>
  <si>
    <t>01.Northland</t>
  </si>
  <si>
    <t>01. Far North</t>
  </si>
  <si>
    <t>01.Far North</t>
  </si>
  <si>
    <t>02. Whangarei</t>
  </si>
  <si>
    <t>02.Whangarei</t>
  </si>
  <si>
    <t>03.Kaipara</t>
  </si>
  <si>
    <t>02.Auckland</t>
  </si>
  <si>
    <t>03. Rodney</t>
  </si>
  <si>
    <t>04.Auckland</t>
  </si>
  <si>
    <t>02.Waitemata</t>
  </si>
  <si>
    <t>04. North Shore</t>
  </si>
  <si>
    <t>05. Waitakere</t>
  </si>
  <si>
    <t>06. Auckland West</t>
  </si>
  <si>
    <t>03.Auck</t>
  </si>
  <si>
    <t>07. Auckland East</t>
  </si>
  <si>
    <t>08. Counties Manukau East</t>
  </si>
  <si>
    <t>04.C-M</t>
  </si>
  <si>
    <t>10. Counties Manukau Central</t>
  </si>
  <si>
    <t>03.Waikato</t>
  </si>
  <si>
    <t>12. Waikato West</t>
  </si>
  <si>
    <t>13.Waikato</t>
  </si>
  <si>
    <t>05.Waik</t>
  </si>
  <si>
    <t>16.Waipa</t>
  </si>
  <si>
    <t>13. Hamilton</t>
  </si>
  <si>
    <t>15.Hamilton</t>
  </si>
  <si>
    <t>14. Taupo</t>
  </si>
  <si>
    <t>18.South Waikato</t>
  </si>
  <si>
    <t>06.BoP</t>
  </si>
  <si>
    <t>20.Taupō</t>
  </si>
  <si>
    <t>15. Waikato East</t>
  </si>
  <si>
    <t>14.Matamata-Piako</t>
  </si>
  <si>
    <t>04.Bay of Plenty</t>
  </si>
  <si>
    <t>16. Western BOP</t>
  </si>
  <si>
    <t>21.Western BoP</t>
  </si>
  <si>
    <t>17. Rotorua</t>
  </si>
  <si>
    <t>23.Rotorua</t>
  </si>
  <si>
    <t>18. Eastern BOP</t>
  </si>
  <si>
    <t>24.Whakatane</t>
  </si>
  <si>
    <t>25.Kawerau</t>
  </si>
  <si>
    <t>22.Tauranga</t>
  </si>
  <si>
    <t>05.Gisborne</t>
  </si>
  <si>
    <t>19. Tairawhiti</t>
  </si>
  <si>
    <t>27.Gisborne</t>
  </si>
  <si>
    <t>07.East</t>
  </si>
  <si>
    <t>06.Hawkes Bay</t>
  </si>
  <si>
    <t>28.Wairoa</t>
  </si>
  <si>
    <t>20. Hawkes Bay</t>
  </si>
  <si>
    <t>30.Napier</t>
  </si>
  <si>
    <t>29.Hastings</t>
  </si>
  <si>
    <t>31.Central Hawkes Bay</t>
  </si>
  <si>
    <t>07.Taranaki</t>
  </si>
  <si>
    <t>22. New Plymouth</t>
  </si>
  <si>
    <t>32.New Plymouth</t>
  </si>
  <si>
    <t>08.Cen</t>
  </si>
  <si>
    <t>23. Taranaki rural</t>
  </si>
  <si>
    <t>34.South Taranaki</t>
  </si>
  <si>
    <t>33.Stratford</t>
  </si>
  <si>
    <t>08.Man/Whanganui</t>
  </si>
  <si>
    <t>24. Ruapehu</t>
  </si>
  <si>
    <t>35.Ruapehu</t>
  </si>
  <si>
    <t>37.Rangitikei</t>
  </si>
  <si>
    <t>25. Whanganui</t>
  </si>
  <si>
    <t>36.Whanganui</t>
  </si>
  <si>
    <t>26. PN rural</t>
  </si>
  <si>
    <t>38.Manawatu</t>
  </si>
  <si>
    <t>40.Tararua</t>
  </si>
  <si>
    <t>27. PN city</t>
  </si>
  <si>
    <t>39.Palmerston North</t>
  </si>
  <si>
    <t>41.Horowhenua</t>
  </si>
  <si>
    <t>09.Wellington</t>
  </si>
  <si>
    <t>28. Wairarapa</t>
  </si>
  <si>
    <t>47.Masterton</t>
  </si>
  <si>
    <t>09.Wgtn</t>
  </si>
  <si>
    <t>48.Carterton</t>
  </si>
  <si>
    <t>29. Kapiti-Mana</t>
  </si>
  <si>
    <t>42.Kapiti Coast</t>
  </si>
  <si>
    <t>43.Porirua</t>
  </si>
  <si>
    <t>30. Hutt Valley</t>
  </si>
  <si>
    <t>44.Upper Hutt</t>
  </si>
  <si>
    <t>45.Hutt</t>
  </si>
  <si>
    <t>46.Wellington</t>
  </si>
  <si>
    <t>32. Wellington</t>
  </si>
  <si>
    <t>10.Nelson/Marlb/Tas</t>
  </si>
  <si>
    <t>33. Nelson Bays</t>
  </si>
  <si>
    <t>51.Nelson</t>
  </si>
  <si>
    <t>10.Tas</t>
  </si>
  <si>
    <t>50.Tasman</t>
  </si>
  <si>
    <t>34. Marlborough</t>
  </si>
  <si>
    <t>52.Marlborough</t>
  </si>
  <si>
    <t>53.Kaikoura</t>
  </si>
  <si>
    <t>11.West Coast</t>
  </si>
  <si>
    <t>35. West Coast</t>
  </si>
  <si>
    <t>54.Buller</t>
  </si>
  <si>
    <t>56.Westland</t>
  </si>
  <si>
    <t>55.Grey</t>
  </si>
  <si>
    <t>12.Canterbury</t>
  </si>
  <si>
    <t>36. North Canterbury</t>
  </si>
  <si>
    <t>58.Waimakariri</t>
  </si>
  <si>
    <t>11.Canty</t>
  </si>
  <si>
    <t>37. Mid-Sth Canty</t>
  </si>
  <si>
    <t>59.Christchurch</t>
  </si>
  <si>
    <t>38. Chch Central</t>
  </si>
  <si>
    <t>39. South Canterbury</t>
  </si>
  <si>
    <t>61.Ashburton</t>
  </si>
  <si>
    <t>62.Timaru</t>
  </si>
  <si>
    <t>13.Otago</t>
  </si>
  <si>
    <t>40. Otago rural</t>
  </si>
  <si>
    <t>66.Waitaki</t>
  </si>
  <si>
    <t>12.Sth</t>
  </si>
  <si>
    <t>67.Central Otago</t>
  </si>
  <si>
    <t>41. Dunedin</t>
  </si>
  <si>
    <t>69.Dunedin</t>
  </si>
  <si>
    <t>14.Southland</t>
  </si>
  <si>
    <t>42. Southland</t>
  </si>
  <si>
    <t>72.Gore</t>
  </si>
  <si>
    <t>70.Clutha</t>
  </si>
  <si>
    <t>73.Invercargill</t>
  </si>
  <si>
    <t>Unweighted percent</t>
  </si>
  <si>
    <t>Age Group (5-9 years)</t>
  </si>
  <si>
    <t>11. Counties Manukau South</t>
  </si>
  <si>
    <t>09. Counties Manukau West</t>
  </si>
  <si>
    <t>Metropolitan area</t>
  </si>
  <si>
    <t>Police district</t>
  </si>
  <si>
    <t>01.North_Auck_Urban_Zone</t>
  </si>
  <si>
    <t>02.West_Auck_Urban_Zone</t>
  </si>
  <si>
    <t>03.Central_Auck_Urban_Zone</t>
  </si>
  <si>
    <t>04.South_Auck_Urban_Zone</t>
  </si>
  <si>
    <t>05.Hamilton</t>
  </si>
  <si>
    <t>06.Tauranga</t>
  </si>
  <si>
    <t>07.Wellington</t>
  </si>
  <si>
    <t>08.Christchurch</t>
  </si>
  <si>
    <t>09.Dunedin</t>
  </si>
  <si>
    <t>Metropolitan Area</t>
  </si>
  <si>
    <t>All metro</t>
  </si>
</sst>
</file>

<file path=xl/styles.xml><?xml version="1.0" encoding="utf-8"?>
<styleSheet xmlns="http://schemas.openxmlformats.org/spreadsheetml/2006/main">
  <numFmts count="5">
    <numFmt numFmtId="5" formatCode="&quot;$&quot;#,##0;\-&quot;$&quot;#,##0"/>
    <numFmt numFmtId="43" formatCode="_-* #,##0.00_-;\-* #,##0.00_-;_-* &quot;-&quot;??_-;_-@_-"/>
    <numFmt numFmtId="164" formatCode="0.0%"/>
    <numFmt numFmtId="166" formatCode="0.000"/>
    <numFmt numFmtId="167" formatCode="0.00000"/>
  </numFmts>
  <fonts count="15">
    <font>
      <sz val="11"/>
      <color theme="1"/>
      <name val="Calibri"/>
      <family val="2"/>
      <scheme val="minor"/>
    </font>
    <font>
      <b/>
      <sz val="12"/>
      <color rgb="FF00A9EF"/>
      <name val="Arial"/>
      <family val="2"/>
    </font>
    <font>
      <sz val="10"/>
      <color theme="1"/>
      <name val="Arial"/>
      <family val="2"/>
    </font>
    <font>
      <u/>
      <sz val="11"/>
      <color theme="10"/>
      <name val="Calibri"/>
      <family val="2"/>
    </font>
    <font>
      <u/>
      <sz val="10"/>
      <color theme="10"/>
      <name val="Arial"/>
      <family val="2"/>
    </font>
    <font>
      <b/>
      <sz val="10"/>
      <color theme="1"/>
      <name val="Arial"/>
      <family val="2"/>
    </font>
    <font>
      <sz val="11"/>
      <color theme="1"/>
      <name val="Calibri"/>
      <family val="2"/>
      <scheme val="minor"/>
    </font>
    <font>
      <i/>
      <sz val="10"/>
      <color theme="1"/>
      <name val="Arial"/>
      <family val="2"/>
    </font>
    <font>
      <i/>
      <sz val="8"/>
      <color theme="1"/>
      <name val="Arial"/>
      <family val="2"/>
    </font>
    <font>
      <sz val="10"/>
      <name val="Arial"/>
      <family val="2"/>
    </font>
    <font>
      <sz val="11"/>
      <color theme="9" tint="-0.249977111117893"/>
      <name val="Calibri"/>
      <family val="2"/>
      <scheme val="minor"/>
    </font>
    <font>
      <sz val="10"/>
      <color theme="9" tint="-0.249977111117893"/>
      <name val="Arial"/>
      <family val="2"/>
    </font>
    <font>
      <b/>
      <sz val="10"/>
      <name val="Arial"/>
      <family val="2"/>
    </font>
    <font>
      <sz val="11"/>
      <color rgb="FF000000"/>
      <name val="Arial"/>
      <family val="2"/>
    </font>
    <font>
      <i/>
      <sz val="10"/>
      <name val="Arial"/>
      <family val="2"/>
    </font>
  </fonts>
  <fills count="7">
    <fill>
      <patternFill patternType="none"/>
    </fill>
    <fill>
      <patternFill patternType="gray125"/>
    </fill>
    <fill>
      <patternFill patternType="solid">
        <fgColor rgb="FFC6E9FC"/>
        <bgColor indexed="64"/>
      </patternFill>
    </fill>
    <fill>
      <patternFill patternType="solid">
        <fgColor rgb="FFEDF893"/>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A9EF"/>
        <bgColor indexed="64"/>
      </patternFill>
    </fill>
  </fills>
  <borders count="37">
    <border>
      <left/>
      <right/>
      <top/>
      <bottom/>
      <diagonal/>
    </border>
    <border>
      <left/>
      <right/>
      <top style="medium">
        <color rgb="FF00A9EF"/>
      </top>
      <bottom style="medium">
        <color rgb="FF00A9EF"/>
      </bottom>
      <diagonal/>
    </border>
    <border>
      <left/>
      <right/>
      <top/>
      <bottom style="thick">
        <color rgb="FF00A9EF"/>
      </bottom>
      <diagonal/>
    </border>
    <border>
      <left/>
      <right/>
      <top style="medium">
        <color indexed="64"/>
      </top>
      <bottom style="medium">
        <color indexed="64"/>
      </bottom>
      <diagonal/>
    </border>
    <border>
      <left/>
      <right/>
      <top/>
      <bottom style="medium">
        <color indexed="64"/>
      </bottom>
      <diagonal/>
    </border>
    <border>
      <left/>
      <right/>
      <top/>
      <bottom style="medium">
        <color rgb="FF00A9EF"/>
      </bottom>
      <diagonal/>
    </border>
    <border>
      <left/>
      <right/>
      <top style="medium">
        <color rgb="FF00A9EF"/>
      </top>
      <bottom/>
      <diagonal/>
    </border>
    <border>
      <left style="thin">
        <color rgb="FF00A9EF"/>
      </left>
      <right style="thin">
        <color rgb="FF00A9EF"/>
      </right>
      <top style="medium">
        <color rgb="FF00A9EF"/>
      </top>
      <bottom style="medium">
        <color rgb="FF00A9EF"/>
      </bottom>
      <diagonal/>
    </border>
    <border>
      <left style="thin">
        <color rgb="FF00A9EF"/>
      </left>
      <right style="thin">
        <color rgb="FF00A9EF"/>
      </right>
      <top style="medium">
        <color rgb="FF00A9EF"/>
      </top>
      <bottom/>
      <diagonal/>
    </border>
    <border>
      <left style="thin">
        <color rgb="FF00A9EF"/>
      </left>
      <right style="thin">
        <color rgb="FF00A9EF"/>
      </right>
      <top/>
      <bottom style="medium">
        <color rgb="FF00A9EF"/>
      </bottom>
      <diagonal/>
    </border>
    <border>
      <left style="thin">
        <color rgb="FF00A9EF"/>
      </left>
      <right style="thin">
        <color rgb="FF00A9EF"/>
      </right>
      <top/>
      <bottom/>
      <diagonal/>
    </border>
    <border>
      <left style="thin">
        <color rgb="FF00A9EF"/>
      </left>
      <right/>
      <top style="medium">
        <color rgb="FF00A9EF"/>
      </top>
      <bottom/>
      <diagonal/>
    </border>
    <border>
      <left/>
      <right style="thin">
        <color rgb="FF00A9EF"/>
      </right>
      <top style="medium">
        <color rgb="FF00A9EF"/>
      </top>
      <bottom/>
      <diagonal/>
    </border>
    <border>
      <left style="thin">
        <color rgb="FF00A9EF"/>
      </left>
      <right/>
      <top/>
      <bottom style="medium">
        <color rgb="FF00A9EF"/>
      </bottom>
      <diagonal/>
    </border>
    <border>
      <left/>
      <right style="thin">
        <color rgb="FF00A9EF"/>
      </right>
      <top/>
      <bottom style="medium">
        <color rgb="FF00A9EF"/>
      </bottom>
      <diagonal/>
    </border>
    <border>
      <left/>
      <right style="thin">
        <color rgb="FF00A9EF"/>
      </right>
      <top/>
      <bottom/>
      <diagonal/>
    </border>
    <border>
      <left/>
      <right style="thin">
        <color rgb="FF00A9EF"/>
      </right>
      <top style="medium">
        <color rgb="FF00A9EF"/>
      </top>
      <bottom style="medium">
        <color rgb="FF00A9EF"/>
      </bottom>
      <diagonal/>
    </border>
    <border>
      <left/>
      <right/>
      <top style="medium">
        <color rgb="FFB4D012"/>
      </top>
      <bottom style="medium">
        <color rgb="FFB4D012"/>
      </bottom>
      <diagonal/>
    </border>
    <border>
      <left/>
      <right/>
      <top style="medium">
        <color rgb="FFB4D012"/>
      </top>
      <bottom/>
      <diagonal/>
    </border>
    <border>
      <left/>
      <right/>
      <top/>
      <bottom style="medium">
        <color rgb="FFB4D012"/>
      </bottom>
      <diagonal/>
    </border>
    <border>
      <left style="thin">
        <color rgb="FF00A9EF"/>
      </left>
      <right/>
      <top style="medium">
        <color rgb="FFB4D012"/>
      </top>
      <bottom style="medium">
        <color rgb="FFB4D012"/>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s>
  <cellStyleXfs count="14">
    <xf numFmtId="0" fontId="0" fillId="0" borderId="0"/>
    <xf numFmtId="0" fontId="2" fillId="0" borderId="0"/>
    <xf numFmtId="0" fontId="3" fillId="0" borderId="0" applyNumberFormat="0" applyFill="0" applyBorder="0" applyAlignment="0" applyProtection="0">
      <alignment vertical="top"/>
      <protection locked="0"/>
    </xf>
    <xf numFmtId="9" fontId="6" fillId="0" borderId="0" applyFont="0" applyFill="0" applyBorder="0" applyAlignment="0" applyProtection="0"/>
    <xf numFmtId="9" fontId="9" fillId="0" borderId="0" applyFont="0" applyFill="0" applyBorder="0" applyAlignment="0" applyProtection="0"/>
    <xf numFmtId="9" fontId="2" fillId="0" borderId="0" applyFont="0" applyFill="0" applyBorder="0" applyAlignment="0" applyProtection="0"/>
    <xf numFmtId="43" fontId="9" fillId="0" borderId="0" applyFont="0" applyFill="0" applyBorder="0" applyAlignment="0" applyProtection="0"/>
    <xf numFmtId="3" fontId="9" fillId="0" borderId="0" applyFill="0" applyBorder="0" applyAlignment="0" applyProtection="0"/>
    <xf numFmtId="5" fontId="9" fillId="0" borderId="0" applyFill="0" applyBorder="0" applyAlignment="0" applyProtection="0"/>
    <xf numFmtId="0" fontId="9" fillId="0" borderId="0" applyNumberFormat="0" applyFill="0" applyBorder="0" applyAlignment="0" applyProtection="0"/>
    <xf numFmtId="2" fontId="9" fillId="0" borderId="0" applyFill="0" applyBorder="0" applyAlignment="0" applyProtection="0"/>
    <xf numFmtId="0" fontId="9" fillId="0" borderId="0"/>
    <xf numFmtId="0" fontId="9" fillId="0" borderId="0"/>
    <xf numFmtId="0" fontId="9" fillId="0" borderId="0"/>
  </cellStyleXfs>
  <cellXfs count="93">
    <xf numFmtId="0" fontId="0" fillId="0" borderId="0" xfId="0"/>
    <xf numFmtId="0" fontId="1" fillId="0" borderId="0" xfId="0" applyFont="1"/>
    <xf numFmtId="0" fontId="2" fillId="0" borderId="0" xfId="1"/>
    <xf numFmtId="0" fontId="3" fillId="0" borderId="0" xfId="2" applyAlignment="1" applyProtection="1"/>
    <xf numFmtId="0" fontId="4" fillId="0" borderId="0" xfId="2" applyFont="1" applyAlignment="1" applyProtection="1"/>
    <xf numFmtId="0" fontId="2" fillId="0" borderId="0" xfId="0" applyFont="1"/>
    <xf numFmtId="0" fontId="5" fillId="0" borderId="0" xfId="0" applyFont="1"/>
    <xf numFmtId="9" fontId="2" fillId="0" borderId="0" xfId="0" applyNumberFormat="1" applyFont="1" applyAlignment="1">
      <alignment horizontal="right" wrapText="1"/>
    </xf>
    <xf numFmtId="0" fontId="5" fillId="2" borderId="1" xfId="0" applyFont="1" applyFill="1" applyBorder="1" applyAlignment="1">
      <alignment horizontal="center" wrapText="1"/>
    </xf>
    <xf numFmtId="0" fontId="2" fillId="2" borderId="0" xfId="0" applyFont="1" applyFill="1" applyAlignment="1">
      <alignment horizontal="left" wrapText="1"/>
    </xf>
    <xf numFmtId="0" fontId="5" fillId="2" borderId="1" xfId="0" applyFont="1" applyFill="1" applyBorder="1" applyAlignment="1">
      <alignment horizontal="left" wrapText="1"/>
    </xf>
    <xf numFmtId="0" fontId="2" fillId="2" borderId="2" xfId="0" applyFont="1" applyFill="1" applyBorder="1" applyAlignment="1">
      <alignment horizontal="left" wrapText="1"/>
    </xf>
    <xf numFmtId="9" fontId="2" fillId="0" borderId="2" xfId="0" applyNumberFormat="1" applyFont="1" applyBorder="1" applyAlignment="1">
      <alignment horizontal="right" wrapText="1"/>
    </xf>
    <xf numFmtId="9" fontId="2" fillId="2" borderId="1" xfId="3" applyFont="1" applyFill="1" applyBorder="1" applyAlignment="1">
      <alignment horizontal="right" wrapText="1"/>
    </xf>
    <xf numFmtId="0" fontId="7" fillId="0" borderId="0" xfId="0" applyFont="1" applyBorder="1" applyAlignment="1">
      <alignment horizontal="right"/>
    </xf>
    <xf numFmtId="9" fontId="2" fillId="0" borderId="0" xfId="0" applyNumberFormat="1" applyFont="1" applyBorder="1" applyAlignment="1">
      <alignment horizontal="right"/>
    </xf>
    <xf numFmtId="0" fontId="8" fillId="0" borderId="0" xfId="0" applyFont="1" applyAlignment="1">
      <alignment horizontal="right"/>
    </xf>
    <xf numFmtId="0" fontId="5" fillId="2" borderId="5" xfId="0" applyFont="1" applyFill="1" applyBorder="1" applyAlignment="1">
      <alignment horizontal="center" wrapText="1"/>
    </xf>
    <xf numFmtId="0" fontId="2" fillId="2" borderId="10" xfId="0" applyFont="1" applyFill="1" applyBorder="1" applyAlignment="1">
      <alignment horizontal="left" wrapText="1"/>
    </xf>
    <xf numFmtId="0" fontId="5" fillId="2" borderId="7" xfId="0" applyFont="1" applyFill="1" applyBorder="1" applyAlignment="1">
      <alignment horizontal="left" wrapText="1"/>
    </xf>
    <xf numFmtId="0" fontId="5" fillId="2" borderId="13" xfId="0" applyFont="1" applyFill="1" applyBorder="1" applyAlignment="1">
      <alignment horizontal="center" wrapText="1"/>
    </xf>
    <xf numFmtId="0" fontId="5" fillId="2" borderId="14" xfId="0" applyFont="1" applyFill="1" applyBorder="1" applyAlignment="1">
      <alignment horizontal="center" wrapText="1"/>
    </xf>
    <xf numFmtId="0" fontId="0" fillId="0" borderId="15" xfId="0" applyBorder="1"/>
    <xf numFmtId="3" fontId="7" fillId="0" borderId="0" xfId="0" applyNumberFormat="1" applyFont="1" applyBorder="1" applyAlignment="1">
      <alignment horizontal="right"/>
    </xf>
    <xf numFmtId="0" fontId="5" fillId="3" borderId="19" xfId="0" applyFont="1" applyFill="1" applyBorder="1" applyAlignment="1">
      <alignment horizontal="center" wrapText="1"/>
    </xf>
    <xf numFmtId="3" fontId="7" fillId="3" borderId="17" xfId="0" applyNumberFormat="1" applyFont="1" applyFill="1" applyBorder="1" applyAlignment="1">
      <alignment horizontal="right" wrapText="1"/>
    </xf>
    <xf numFmtId="3" fontId="7" fillId="3" borderId="20" xfId="0" applyNumberFormat="1" applyFont="1" applyFill="1" applyBorder="1" applyAlignment="1">
      <alignment horizontal="right" wrapText="1"/>
    </xf>
    <xf numFmtId="0" fontId="10" fillId="4" borderId="0" xfId="0" applyFont="1" applyFill="1" applyAlignment="1">
      <alignment horizontal="center"/>
    </xf>
    <xf numFmtId="9" fontId="10" fillId="4" borderId="0" xfId="0" applyNumberFormat="1" applyFont="1" applyFill="1"/>
    <xf numFmtId="166" fontId="10" fillId="4" borderId="0" xfId="0" applyNumberFormat="1" applyFont="1" applyFill="1"/>
    <xf numFmtId="166" fontId="10" fillId="4" borderId="0" xfId="3" applyNumberFormat="1" applyFont="1" applyFill="1"/>
    <xf numFmtId="9" fontId="11" fillId="4" borderId="0" xfId="4" applyFont="1" applyFill="1" applyBorder="1"/>
    <xf numFmtId="0" fontId="5" fillId="2" borderId="16" xfId="0" applyFont="1" applyFill="1" applyBorder="1" applyAlignment="1">
      <alignment horizontal="left" wrapText="1"/>
    </xf>
    <xf numFmtId="0" fontId="2" fillId="0" borderId="0" xfId="1" applyBorder="1"/>
    <xf numFmtId="0" fontId="12" fillId="0" borderId="0" xfId="1" applyFont="1" applyBorder="1" applyAlignment="1">
      <alignment vertical="center"/>
    </xf>
    <xf numFmtId="0" fontId="12" fillId="0" borderId="0" xfId="1" applyFont="1" applyBorder="1" applyAlignment="1">
      <alignment horizontal="center" vertical="center"/>
    </xf>
    <xf numFmtId="0" fontId="12" fillId="0" borderId="25" xfId="1" applyFont="1" applyBorder="1" applyAlignment="1">
      <alignment horizontal="center" vertical="center"/>
    </xf>
    <xf numFmtId="0" fontId="12" fillId="0" borderId="26" xfId="1" applyFont="1" applyBorder="1" applyAlignment="1">
      <alignment horizontal="center" vertical="center"/>
    </xf>
    <xf numFmtId="0" fontId="12" fillId="0" borderId="27" xfId="1" applyFont="1" applyBorder="1" applyAlignment="1">
      <alignment horizontal="center" vertical="center"/>
    </xf>
    <xf numFmtId="0" fontId="13" fillId="0" borderId="0" xfId="1" applyFont="1"/>
    <xf numFmtId="0" fontId="9" fillId="0" borderId="0" xfId="1" applyFont="1" applyBorder="1" applyAlignment="1">
      <alignment vertical="center"/>
    </xf>
    <xf numFmtId="0" fontId="9" fillId="0" borderId="28" xfId="1" applyFont="1" applyBorder="1" applyAlignment="1">
      <alignment horizontal="right" vertical="center"/>
    </xf>
    <xf numFmtId="0" fontId="2" fillId="0" borderId="4" xfId="1" applyBorder="1"/>
    <xf numFmtId="0" fontId="9" fillId="0" borderId="4" xfId="1" applyFont="1" applyBorder="1" applyAlignment="1">
      <alignment vertical="center"/>
    </xf>
    <xf numFmtId="164" fontId="2" fillId="0" borderId="30" xfId="5" applyNumberFormat="1" applyFont="1" applyBorder="1" applyAlignment="1">
      <alignment vertical="center"/>
    </xf>
    <xf numFmtId="0" fontId="9" fillId="0" borderId="26" xfId="1" applyFont="1" applyFill="1" applyBorder="1" applyAlignment="1">
      <alignment horizontal="center" vertical="center"/>
    </xf>
    <xf numFmtId="0" fontId="9" fillId="0" borderId="32" xfId="1" applyFont="1" applyFill="1" applyBorder="1" applyAlignment="1">
      <alignment horizontal="left" vertical="center"/>
    </xf>
    <xf numFmtId="0" fontId="9" fillId="0" borderId="29" xfId="1" applyFont="1" applyBorder="1" applyAlignment="1">
      <alignment horizontal="center"/>
    </xf>
    <xf numFmtId="0" fontId="9" fillId="0" borderId="0" xfId="1" applyFont="1" applyFill="1" applyBorder="1" applyAlignment="1">
      <alignment horizontal="left"/>
    </xf>
    <xf numFmtId="0" fontId="9" fillId="0" borderId="29" xfId="1" applyFont="1" applyFill="1" applyBorder="1" applyAlignment="1">
      <alignment horizontal="center"/>
    </xf>
    <xf numFmtId="0" fontId="2" fillId="0" borderId="29" xfId="1" applyBorder="1" applyAlignment="1">
      <alignment horizontal="center"/>
    </xf>
    <xf numFmtId="0" fontId="9" fillId="0" borderId="31" xfId="1" applyFont="1" applyBorder="1" applyAlignment="1">
      <alignment horizontal="center"/>
    </xf>
    <xf numFmtId="0" fontId="9" fillId="0" borderId="4" xfId="1" applyFont="1" applyFill="1" applyBorder="1" applyAlignment="1">
      <alignment horizontal="left"/>
    </xf>
    <xf numFmtId="0" fontId="2" fillId="0" borderId="0" xfId="1" applyBorder="1" applyAlignment="1">
      <alignment horizontal="left"/>
    </xf>
    <xf numFmtId="0" fontId="2" fillId="0" borderId="4" xfId="1" applyBorder="1" applyAlignment="1">
      <alignment horizontal="left"/>
    </xf>
    <xf numFmtId="0" fontId="9" fillId="0" borderId="32" xfId="1" applyFont="1" applyBorder="1" applyAlignment="1">
      <alignment horizontal="left" vertical="center"/>
    </xf>
    <xf numFmtId="0" fontId="9" fillId="0" borderId="0" xfId="1" applyFont="1" applyBorder="1" applyAlignment="1">
      <alignment horizontal="left"/>
    </xf>
    <xf numFmtId="0" fontId="2" fillId="0" borderId="0" xfId="1" applyAlignment="1">
      <alignment horizontal="left"/>
    </xf>
    <xf numFmtId="9" fontId="2" fillId="0" borderId="34" xfId="5" applyFont="1" applyBorder="1" applyAlignment="1">
      <alignment vertical="center"/>
    </xf>
    <xf numFmtId="9" fontId="2" fillId="0" borderId="26" xfId="5" applyFont="1" applyBorder="1" applyAlignment="1">
      <alignment vertical="center"/>
    </xf>
    <xf numFmtId="9" fontId="2" fillId="0" borderId="27" xfId="5" applyFont="1" applyBorder="1" applyAlignment="1">
      <alignment vertical="center"/>
    </xf>
    <xf numFmtId="0" fontId="9" fillId="0" borderId="35" xfId="1" applyFont="1" applyBorder="1" applyAlignment="1">
      <alignment horizontal="right" vertical="center"/>
    </xf>
    <xf numFmtId="9" fontId="2" fillId="0" borderId="36" xfId="5" applyNumberFormat="1" applyFont="1" applyBorder="1" applyAlignment="1">
      <alignment vertical="center"/>
    </xf>
    <xf numFmtId="9" fontId="2" fillId="0" borderId="32" xfId="5" applyFont="1" applyBorder="1" applyAlignment="1">
      <alignment vertical="center"/>
    </xf>
    <xf numFmtId="9" fontId="0" fillId="0" borderId="0" xfId="3" applyFont="1"/>
    <xf numFmtId="0" fontId="9" fillId="6" borderId="32" xfId="1" applyFont="1" applyFill="1" applyBorder="1" applyAlignment="1">
      <alignment horizontal="left" vertical="center"/>
    </xf>
    <xf numFmtId="0" fontId="9" fillId="6" borderId="0" xfId="1" applyFont="1" applyFill="1" applyBorder="1" applyAlignment="1">
      <alignment horizontal="left"/>
    </xf>
    <xf numFmtId="0" fontId="2" fillId="6" borderId="0" xfId="1" applyFill="1" applyBorder="1" applyAlignment="1">
      <alignment horizontal="left"/>
    </xf>
    <xf numFmtId="0" fontId="2" fillId="6" borderId="4" xfId="1" applyFill="1" applyBorder="1" applyAlignment="1">
      <alignment horizontal="left"/>
    </xf>
    <xf numFmtId="0" fontId="10" fillId="4" borderId="0" xfId="0" applyFont="1" applyFill="1" applyAlignment="1">
      <alignment horizontal="center"/>
    </xf>
    <xf numFmtId="0" fontId="5" fillId="2" borderId="8" xfId="0" applyFont="1" applyFill="1" applyBorder="1" applyAlignment="1">
      <alignment horizontal="left" wrapText="1"/>
    </xf>
    <xf numFmtId="0" fontId="5" fillId="2" borderId="9" xfId="0" applyFont="1" applyFill="1" applyBorder="1" applyAlignment="1">
      <alignment horizontal="left" wrapText="1"/>
    </xf>
    <xf numFmtId="0" fontId="5" fillId="2" borderId="11" xfId="0" applyFont="1" applyFill="1" applyBorder="1" applyAlignment="1">
      <alignment horizontal="center" wrapText="1"/>
    </xf>
    <xf numFmtId="0" fontId="5" fillId="2" borderId="6" xfId="0" applyFont="1" applyFill="1" applyBorder="1" applyAlignment="1">
      <alignment horizontal="center" wrapText="1"/>
    </xf>
    <xf numFmtId="0" fontId="5" fillId="2" borderId="12" xfId="0" applyFont="1" applyFill="1" applyBorder="1" applyAlignment="1">
      <alignment horizontal="center" wrapText="1"/>
    </xf>
    <xf numFmtId="0" fontId="2" fillId="0" borderId="6" xfId="0" applyFont="1" applyFill="1" applyBorder="1" applyAlignment="1">
      <alignment horizontal="left" wrapText="1"/>
    </xf>
    <xf numFmtId="0" fontId="5" fillId="3" borderId="18" xfId="0" applyFont="1" applyFill="1" applyBorder="1" applyAlignment="1">
      <alignment horizontal="center" wrapText="1"/>
    </xf>
    <xf numFmtId="0" fontId="12" fillId="0" borderId="23" xfId="1" applyFont="1" applyBorder="1" applyAlignment="1">
      <alignment horizontal="center" vertical="center"/>
    </xf>
    <xf numFmtId="0" fontId="12" fillId="0" borderId="3" xfId="1" applyFont="1" applyBorder="1" applyAlignment="1">
      <alignment horizontal="center" vertical="center"/>
    </xf>
    <xf numFmtId="0" fontId="12" fillId="0" borderId="21" xfId="1" applyFont="1" applyBorder="1" applyAlignment="1">
      <alignment horizontal="center" vertical="center"/>
    </xf>
    <xf numFmtId="0" fontId="2" fillId="0" borderId="22" xfId="1" applyBorder="1" applyAlignment="1">
      <alignment horizontal="center"/>
    </xf>
    <xf numFmtId="0" fontId="2" fillId="0" borderId="24" xfId="1" applyBorder="1" applyAlignment="1">
      <alignment horizontal="center"/>
    </xf>
    <xf numFmtId="0" fontId="2" fillId="0" borderId="33" xfId="1" applyBorder="1" applyAlignment="1">
      <alignment horizontal="center"/>
    </xf>
    <xf numFmtId="0" fontId="12" fillId="0" borderId="22" xfId="1" applyFont="1" applyBorder="1" applyAlignment="1">
      <alignment horizontal="center" vertical="center"/>
    </xf>
    <xf numFmtId="0" fontId="12" fillId="0" borderId="33" xfId="1" applyFont="1" applyBorder="1" applyAlignment="1">
      <alignment horizontal="center" vertical="center"/>
    </xf>
    <xf numFmtId="9" fontId="9" fillId="0" borderId="0" xfId="0" applyNumberFormat="1" applyFont="1" applyBorder="1" applyAlignment="1">
      <alignment horizontal="right"/>
    </xf>
    <xf numFmtId="9" fontId="9" fillId="2" borderId="1" xfId="3" applyFont="1" applyFill="1" applyBorder="1" applyAlignment="1">
      <alignment horizontal="right" wrapText="1"/>
    </xf>
    <xf numFmtId="0" fontId="14" fillId="0" borderId="0" xfId="0" applyFont="1" applyBorder="1" applyAlignment="1">
      <alignment horizontal="right"/>
    </xf>
    <xf numFmtId="3" fontId="14" fillId="3" borderId="20" xfId="0" applyNumberFormat="1" applyFont="1" applyFill="1" applyBorder="1" applyAlignment="1">
      <alignment horizontal="right" wrapText="1"/>
    </xf>
    <xf numFmtId="167" fontId="9" fillId="0" borderId="0" xfId="1" applyNumberFormat="1" applyFont="1"/>
    <xf numFmtId="167" fontId="9" fillId="0" borderId="4" xfId="1" applyNumberFormat="1" applyFont="1" applyBorder="1"/>
    <xf numFmtId="0" fontId="9" fillId="5" borderId="0" xfId="1" applyFont="1" applyFill="1"/>
    <xf numFmtId="0" fontId="9" fillId="5" borderId="4" xfId="1" applyFont="1" applyFill="1" applyBorder="1"/>
  </cellXfs>
  <cellStyles count="14">
    <cellStyle name="Comma 2" xfId="6"/>
    <cellStyle name="Comma0" xfId="7"/>
    <cellStyle name="Currency0" xfId="8"/>
    <cellStyle name="Date" xfId="9"/>
    <cellStyle name="Fixed" xfId="10"/>
    <cellStyle name="Hyperlink" xfId="2" builtinId="8"/>
    <cellStyle name="Normal" xfId="0" builtinId="0"/>
    <cellStyle name="Normal 2" xfId="1"/>
    <cellStyle name="Normal 2 2" xfId="11"/>
    <cellStyle name="Normal 3" xfId="12"/>
    <cellStyle name="Normal 3 2" xfId="13"/>
    <cellStyle name="Percent" xfId="3" builtinId="5"/>
    <cellStyle name="Percent 2" xfId="4"/>
    <cellStyle name="Percent 3" xfId="5"/>
  </cellStyles>
  <dxfs count="0"/>
  <tableStyles count="0" defaultTableStyle="TableStyleMedium9" defaultPivotStyle="PivotStyleLight16"/>
  <colors>
    <mruColors>
      <color rgb="FF00A9EF"/>
      <color rgb="FFEDF893"/>
      <color rgb="FFFFD280"/>
      <color rgb="FFB4D01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3.xml.rels><?xml version="1.0" encoding="UTF-8" standalone="yes"?>
<Relationships xmlns="http://schemas.openxmlformats.org/package/2006/relationships"><Relationship Id="rId2" Type="http://schemas.openxmlformats.org/officeDocument/2006/relationships/hyperlink" Target="#Overview!A1"/><Relationship Id="rId1" Type="http://schemas.openxmlformats.org/officeDocument/2006/relationships/hyperlink" Target="#Overview!A1"/></Relationships>
</file>

<file path=xl/drawings/drawing1.xml><?xml version="1.0" encoding="utf-8"?>
<xdr:wsDr xmlns:xdr="http://schemas.openxmlformats.org/drawingml/2006/spreadsheetDrawing" xmlns:a="http://schemas.openxmlformats.org/drawingml/2006/main">
  <xdr:twoCellAnchor>
    <xdr:from>
      <xdr:col>1</xdr:col>
      <xdr:colOff>0</xdr:colOff>
      <xdr:row>18</xdr:row>
      <xdr:rowOff>0</xdr:rowOff>
    </xdr:from>
    <xdr:to>
      <xdr:col>2</xdr:col>
      <xdr:colOff>4505325</xdr:colOff>
      <xdr:row>34</xdr:row>
      <xdr:rowOff>66675</xdr:rowOff>
    </xdr:to>
    <xdr:sp macro="" textlink="">
      <xdr:nvSpPr>
        <xdr:cNvPr id="3" name="TextBox 2"/>
        <xdr:cNvSpPr txBox="1"/>
      </xdr:nvSpPr>
      <xdr:spPr>
        <a:xfrm>
          <a:off x="609600" y="3257550"/>
          <a:ext cx="5229225" cy="3114675"/>
        </a:xfrm>
        <a:prstGeom prst="rect">
          <a:avLst/>
        </a:prstGeom>
        <a:solidFill>
          <a:srgbClr val="EDF893"/>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b="1">
              <a:solidFill>
                <a:schemeClr val="dk1"/>
              </a:solidFill>
              <a:latin typeface="Arial" pitchFamily="34" charset="0"/>
              <a:ea typeface="+mn-ea"/>
              <a:cs typeface="Arial" pitchFamily="34" charset="0"/>
            </a:rPr>
            <a:t>Disclaimer</a:t>
          </a:r>
        </a:p>
        <a:p>
          <a:endParaRPr lang="en-NZ" sz="1000">
            <a:solidFill>
              <a:schemeClr val="dk1"/>
            </a:solidFill>
            <a:latin typeface="Arial" pitchFamily="34" charset="0"/>
            <a:ea typeface="+mn-ea"/>
            <a:cs typeface="Arial" pitchFamily="34" charset="0"/>
          </a:endParaRPr>
        </a:p>
        <a:p>
          <a:r>
            <a:rPr lang="en-NZ" sz="1000">
              <a:solidFill>
                <a:schemeClr val="dk1"/>
              </a:solidFill>
              <a:latin typeface="Arial" pitchFamily="34" charset="0"/>
              <a:ea typeface="+mn-ea"/>
              <a:cs typeface="Arial" pitchFamily="34" charset="0"/>
            </a:rPr>
            <a:t>All reasonable endeavours are made to ensure the accuracy of the information in this report. However, the information is provided without warranties of any kind including accuracy, completeness, timeliness or fitness for any particular purpose.</a:t>
          </a:r>
        </a:p>
        <a:p>
          <a:endParaRPr lang="en-NZ" sz="1000">
            <a:solidFill>
              <a:schemeClr val="dk1"/>
            </a:solidFill>
            <a:latin typeface="Arial" pitchFamily="34" charset="0"/>
            <a:ea typeface="+mn-ea"/>
            <a:cs typeface="Arial" pitchFamily="34" charset="0"/>
          </a:endParaRPr>
        </a:p>
        <a:p>
          <a:r>
            <a:rPr lang="en-NZ" sz="1000">
              <a:solidFill>
                <a:schemeClr val="dk1"/>
              </a:solidFill>
              <a:latin typeface="Arial" pitchFamily="34" charset="0"/>
              <a:ea typeface="+mn-ea"/>
              <a:cs typeface="Arial" pitchFamily="34" charset="0"/>
            </a:rPr>
            <a:t>The Ministry of Transport excludes liability for any loss, damage or expense, direct or indirect, and however caused, whether through negligence or otherwise, resulting from any person or organisation's use of, or reliance on, the information provided in this report.</a:t>
          </a:r>
        </a:p>
        <a:p>
          <a:endParaRPr lang="en-NZ" sz="1000">
            <a:solidFill>
              <a:schemeClr val="dk1"/>
            </a:solidFill>
            <a:latin typeface="Arial" pitchFamily="34" charset="0"/>
            <a:ea typeface="+mn-ea"/>
            <a:cs typeface="Arial" pitchFamily="34" charset="0"/>
          </a:endParaRPr>
        </a:p>
        <a:p>
          <a:r>
            <a:rPr lang="en-NZ" sz="1000">
              <a:solidFill>
                <a:schemeClr val="dk1"/>
              </a:solidFill>
              <a:latin typeface="Arial" pitchFamily="34" charset="0"/>
              <a:ea typeface="+mn-ea"/>
              <a:cs typeface="Arial" pitchFamily="34" charset="0"/>
            </a:rPr>
            <a:t>Under the terms of the New Zealand Creative Commons Attribution 3.0 (BY) licence, this document, and the information contained within it, can be copied, distributed, adapted and otherwise used provided that – </a:t>
          </a:r>
        </a:p>
        <a:p>
          <a:pPr lvl="0"/>
          <a:r>
            <a:rPr lang="en-NZ" sz="1000">
              <a:solidFill>
                <a:schemeClr val="dk1"/>
              </a:solidFill>
              <a:latin typeface="Arial" pitchFamily="34" charset="0"/>
              <a:ea typeface="+mn-ea"/>
              <a:cs typeface="Arial" pitchFamily="34" charset="0"/>
            </a:rPr>
            <a:t>- the Ministry of Transport is attributed as the source of the material</a:t>
          </a:r>
        </a:p>
        <a:p>
          <a:pPr lvl="0"/>
          <a:r>
            <a:rPr lang="en-NZ" sz="1000">
              <a:solidFill>
                <a:schemeClr val="dk1"/>
              </a:solidFill>
              <a:latin typeface="Arial" pitchFamily="34" charset="0"/>
              <a:ea typeface="+mn-ea"/>
              <a:cs typeface="Arial" pitchFamily="34" charset="0"/>
            </a:rPr>
            <a:t>- the material is not misrepresented or distorted through selective use of the material</a:t>
          </a:r>
        </a:p>
        <a:p>
          <a:pPr lvl="0"/>
          <a:r>
            <a:rPr lang="en-NZ" sz="1000">
              <a:solidFill>
                <a:schemeClr val="dk1"/>
              </a:solidFill>
              <a:latin typeface="Arial" pitchFamily="34" charset="0"/>
              <a:ea typeface="+mn-ea"/>
              <a:cs typeface="Arial" pitchFamily="34" charset="0"/>
            </a:rPr>
            <a:t>- images contained in the material are not copied</a:t>
          </a:r>
        </a:p>
        <a:p>
          <a:endParaRPr lang="en-NZ" sz="1000">
            <a:solidFill>
              <a:schemeClr val="dk1"/>
            </a:solidFill>
            <a:latin typeface="Arial" pitchFamily="34" charset="0"/>
            <a:ea typeface="+mn-ea"/>
            <a:cs typeface="Arial" pitchFamily="34" charset="0"/>
          </a:endParaRPr>
        </a:p>
        <a:p>
          <a:r>
            <a:rPr lang="en-NZ" sz="1000">
              <a:solidFill>
                <a:schemeClr val="dk1"/>
              </a:solidFill>
              <a:latin typeface="Arial" pitchFamily="34" charset="0"/>
              <a:ea typeface="+mn-ea"/>
              <a:cs typeface="Arial" pitchFamily="34" charset="0"/>
            </a:rPr>
            <a:t>The terms of the Ministry’s </a:t>
          </a:r>
          <a:r>
            <a:rPr lang="en-NZ" sz="1000" b="1" u="none" strike="noStrike">
              <a:solidFill>
                <a:schemeClr val="dk1"/>
              </a:solidFill>
              <a:latin typeface="Arial" pitchFamily="34" charset="0"/>
              <a:ea typeface="+mn-ea"/>
              <a:cs typeface="Arial" pitchFamily="34" charset="0"/>
              <a:hlinkClick xmlns:r="http://schemas.openxmlformats.org/officeDocument/2006/relationships" r:id=""/>
            </a:rPr>
            <a:t>Copyright and disclaimer</a:t>
          </a:r>
          <a:r>
            <a:rPr lang="en-NZ" sz="1000">
              <a:solidFill>
                <a:schemeClr val="dk1"/>
              </a:solidFill>
              <a:latin typeface="Arial" pitchFamily="34" charset="0"/>
              <a:ea typeface="+mn-ea"/>
              <a:cs typeface="Arial" pitchFamily="34" charset="0"/>
            </a:rPr>
            <a:t> apply.</a:t>
          </a:r>
        </a:p>
        <a:p>
          <a:endParaRPr lang="en-NZ"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2</xdr:row>
      <xdr:rowOff>152401</xdr:rowOff>
    </xdr:from>
    <xdr:to>
      <xdr:col>10</xdr:col>
      <xdr:colOff>295275</xdr:colOff>
      <xdr:row>24</xdr:row>
      <xdr:rowOff>95250</xdr:rowOff>
    </xdr:to>
    <xdr:sp macro="" textlink="">
      <xdr:nvSpPr>
        <xdr:cNvPr id="2" name="TextBox 1"/>
        <xdr:cNvSpPr txBox="1"/>
      </xdr:nvSpPr>
      <xdr:spPr>
        <a:xfrm>
          <a:off x="628650" y="476251"/>
          <a:ext cx="5762625" cy="3505199"/>
        </a:xfrm>
        <a:prstGeom prst="rect">
          <a:avLst/>
        </a:prstGeom>
        <a:solidFill>
          <a:srgbClr val="C6E9F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b="1">
              <a:solidFill>
                <a:schemeClr val="dk1"/>
              </a:solidFill>
              <a:latin typeface="Arial" pitchFamily="34" charset="0"/>
              <a:ea typeface="+mn-ea"/>
              <a:cs typeface="Arial" pitchFamily="34" charset="0"/>
            </a:rPr>
            <a:t>Child restraint use by children aged 5–9 years: </a:t>
          </a:r>
        </a:p>
        <a:p>
          <a:r>
            <a:rPr lang="en-NZ" sz="1000" b="1">
              <a:solidFill>
                <a:schemeClr val="dk1"/>
              </a:solidFill>
              <a:latin typeface="Arial" pitchFamily="34" charset="0"/>
              <a:ea typeface="+mn-ea"/>
              <a:cs typeface="Arial" pitchFamily="34" charset="0"/>
            </a:rPr>
            <a:t>Results of a national survey 2015</a:t>
          </a:r>
        </a:p>
        <a:p>
          <a:r>
            <a:rPr lang="en-NZ" sz="11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The Ministry of Transport conducts and collates information for a number of road safety surveys every year. Survey topics include child restraints, seatbelt use, speed and the annual Public Attitudes to Road Safety survey. </a:t>
          </a:r>
        </a:p>
        <a:p>
          <a:endParaRPr lang="en-NZ" sz="1000">
            <a:solidFill>
              <a:schemeClr val="dk1"/>
            </a:solidFill>
            <a:latin typeface="Arial" pitchFamily="34" charset="0"/>
            <a:ea typeface="+mn-ea"/>
            <a:cs typeface="Arial" pitchFamily="34" charset="0"/>
          </a:endParaRPr>
        </a:p>
        <a:p>
          <a:r>
            <a:rPr lang="en-NZ" sz="1000">
              <a:solidFill>
                <a:schemeClr val="dk1"/>
              </a:solidFill>
              <a:latin typeface="Arial" pitchFamily="34" charset="0"/>
              <a:ea typeface="+mn-ea"/>
              <a:cs typeface="Arial" pitchFamily="34" charset="0"/>
            </a:rPr>
            <a:t>This is the third national survey of restraint use in New Zealand by children aged 5–9 years old. The survey was carried out in October 2015. Children in more than 7,100 cars were observed at 112 sites throughout New Zealand. Sites were surveyed during school holidays. To determine national wearing rates, the rates for local authorities were weighted to adjust for the proportion of the national population aged 5–9 years in each local authority.</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In 2015, </a:t>
          </a:r>
          <a:r>
            <a:rPr lang="en-NZ" sz="1000" b="1">
              <a:solidFill>
                <a:schemeClr val="dk1"/>
              </a:solidFill>
              <a:latin typeface="Arial" pitchFamily="34" charset="0"/>
              <a:ea typeface="+mn-ea"/>
              <a:cs typeface="Arial" pitchFamily="34" charset="0"/>
            </a:rPr>
            <a:t>95 percent </a:t>
          </a:r>
          <a:r>
            <a:rPr lang="en-NZ" sz="1000">
              <a:solidFill>
                <a:schemeClr val="dk1"/>
              </a:solidFill>
              <a:latin typeface="Arial" pitchFamily="34" charset="0"/>
              <a:ea typeface="+mn-ea"/>
              <a:cs typeface="Arial" pitchFamily="34" charset="0"/>
            </a:rPr>
            <a:t>of children aged 5–9 years were either in a child seat, booster seat, child harness, or restrained by an adult seatbelt. This is a slight decrease from the rate of 96 percent observed in 2013 *.</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26 percent of the children in the survey were restrained in child restraints of various types, an increase from 20 percent in 2013. Of these, 20 percent were in booster seats, 4 percent were in child seats and 2 percent were in child harnesses. 69 percent were restrained by adult safety belts. The remaining 5 percent were not restrained, including less than 1 percent who were held on the knee of other passengers (see Table 1).</a:t>
          </a:r>
          <a:r>
            <a:rPr lang="en-NZ" sz="1000">
              <a:latin typeface="Arial" pitchFamily="34" charset="0"/>
              <a:cs typeface="Arial" pitchFamily="34" charset="0"/>
            </a:rPr>
            <a:t>  </a:t>
          </a:r>
        </a:p>
        <a:p>
          <a:endParaRPr lang="en-NZ" sz="1100">
            <a:solidFill>
              <a:schemeClr val="dk1"/>
            </a:solidFill>
            <a:latin typeface="Arial" pitchFamily="34" charset="0"/>
            <a:ea typeface="+mn-ea"/>
            <a:cs typeface="Arial" pitchFamily="34" charset="0"/>
          </a:endParaRPr>
        </a:p>
      </xdr:txBody>
    </xdr:sp>
    <xdr:clientData/>
  </xdr:twoCellAnchor>
  <xdr:twoCellAnchor>
    <xdr:from>
      <xdr:col>0</xdr:col>
      <xdr:colOff>600075</xdr:colOff>
      <xdr:row>26</xdr:row>
      <xdr:rowOff>0</xdr:rowOff>
    </xdr:from>
    <xdr:to>
      <xdr:col>10</xdr:col>
      <xdr:colOff>266700</xdr:colOff>
      <xdr:row>33</xdr:row>
      <xdr:rowOff>152400</xdr:rowOff>
    </xdr:to>
    <xdr:sp macro="" textlink="">
      <xdr:nvSpPr>
        <xdr:cNvPr id="3" name="TextBox 2"/>
        <xdr:cNvSpPr txBox="1"/>
      </xdr:nvSpPr>
      <xdr:spPr>
        <a:xfrm>
          <a:off x="600075" y="4210050"/>
          <a:ext cx="5762625" cy="1285875"/>
        </a:xfrm>
        <a:prstGeom prst="rect">
          <a:avLst/>
        </a:prstGeom>
        <a:solidFill>
          <a:srgbClr val="EDF893"/>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b="1">
              <a:solidFill>
                <a:schemeClr val="dk1"/>
              </a:solidFill>
              <a:latin typeface="Arial" pitchFamily="34" charset="0"/>
              <a:ea typeface="+mn-ea"/>
              <a:cs typeface="Arial" pitchFamily="34" charset="0"/>
            </a:rPr>
            <a:t>* Statistical significance of changes and sample sizes</a:t>
          </a:r>
        </a:p>
        <a:p>
          <a:endParaRPr lang="en-NZ" sz="1100" b="1">
            <a:solidFill>
              <a:schemeClr val="dk1"/>
            </a:solidFill>
            <a:latin typeface="Arial" pitchFamily="34" charset="0"/>
            <a:ea typeface="+mn-ea"/>
            <a:cs typeface="Arial" pitchFamily="34" charset="0"/>
          </a:endParaRPr>
        </a:p>
        <a:p>
          <a:r>
            <a:rPr lang="en-NZ" sz="1000">
              <a:solidFill>
                <a:schemeClr val="dk1"/>
              </a:solidFill>
              <a:latin typeface="Arial" pitchFamily="34" charset="0"/>
              <a:ea typeface="+mn-ea"/>
              <a:cs typeface="Arial" pitchFamily="34" charset="0"/>
            </a:rPr>
            <a:t>Changes from the previous survey are indicated if they are found to be statistically significant at the 5 percent level; that is, the change in the wearing rate observed in the survey is likely to reflect a real change in the wearing rate. The accuracy of the wearing rates shown here depends on the sample sizes (the number of vehicle occupants observed). If the sample size is small, the data may show large random fluctuations in the observed wearing rate.</a:t>
          </a:r>
        </a:p>
        <a:p>
          <a:endParaRPr lang="en-NZ" sz="1100"/>
        </a:p>
      </xdr:txBody>
    </xdr:sp>
    <xdr:clientData/>
  </xdr:twoCellAnchor>
  <xdr:twoCellAnchor>
    <xdr:from>
      <xdr:col>0</xdr:col>
      <xdr:colOff>600075</xdr:colOff>
      <xdr:row>35</xdr:row>
      <xdr:rowOff>9525</xdr:rowOff>
    </xdr:from>
    <xdr:to>
      <xdr:col>10</xdr:col>
      <xdr:colOff>257175</xdr:colOff>
      <xdr:row>54</xdr:row>
      <xdr:rowOff>57150</xdr:rowOff>
    </xdr:to>
    <xdr:sp macro="" textlink="">
      <xdr:nvSpPr>
        <xdr:cNvPr id="5" name="TextBox 4"/>
        <xdr:cNvSpPr txBox="1"/>
      </xdr:nvSpPr>
      <xdr:spPr>
        <a:xfrm>
          <a:off x="600075" y="5676900"/>
          <a:ext cx="5753100" cy="3124200"/>
        </a:xfrm>
        <a:prstGeom prst="rect">
          <a:avLst/>
        </a:prstGeom>
        <a:solidFill>
          <a:srgbClr val="EDF893"/>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b="1">
              <a:solidFill>
                <a:schemeClr val="dk1"/>
              </a:solidFill>
              <a:latin typeface="Arial" pitchFamily="34" charset="0"/>
              <a:ea typeface="+mn-ea"/>
              <a:cs typeface="Arial" pitchFamily="34" charset="0"/>
            </a:rPr>
            <a:t>Local authority wearing rates</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Child restraint wearing rates at territorial local authority (TLA) level can be calculated from the raw data. </a:t>
          </a:r>
        </a:p>
        <a:p>
          <a:endParaRPr lang="en-NZ" sz="1000">
            <a:solidFill>
              <a:schemeClr val="dk1"/>
            </a:solidFill>
            <a:latin typeface="Arial" pitchFamily="34" charset="0"/>
            <a:ea typeface="+mn-ea"/>
            <a:cs typeface="Arial" pitchFamily="34" charset="0"/>
          </a:endParaRPr>
        </a:p>
        <a:p>
          <a:r>
            <a:rPr lang="en-NZ" sz="1000">
              <a:solidFill>
                <a:schemeClr val="dk1"/>
              </a:solidFill>
              <a:latin typeface="Arial" pitchFamily="34" charset="0"/>
              <a:ea typeface="+mn-ea"/>
              <a:cs typeface="Arial" pitchFamily="34" charset="0"/>
            </a:rPr>
            <a:t> At TLA level, sample sizes are relatively small and results should be treated with caution. For example, with a sample size of 100 and a wearing rate of 75 percent, the margin of error</a:t>
          </a:r>
          <a:r>
            <a:rPr lang="en-NZ" sz="1100" baseline="30000">
              <a:solidFill>
                <a:schemeClr val="dk1"/>
              </a:solidFill>
              <a:latin typeface="+mn-lt"/>
              <a:ea typeface="+mn-ea"/>
              <a:cs typeface="+mn-cs"/>
            </a:rPr>
            <a:t>1</a:t>
          </a:r>
          <a:r>
            <a:rPr lang="en-NZ" sz="1000">
              <a:solidFill>
                <a:schemeClr val="dk1"/>
              </a:solidFill>
              <a:latin typeface="Arial" pitchFamily="34" charset="0"/>
              <a:ea typeface="+mn-ea"/>
              <a:cs typeface="Arial" pitchFamily="34" charset="0"/>
            </a:rPr>
            <a:t> is approximately 9 percent.</a:t>
          </a:r>
        </a:p>
        <a:p>
          <a:endParaRPr lang="en-NZ" sz="1000">
            <a:solidFill>
              <a:schemeClr val="dk1"/>
            </a:solidFill>
            <a:latin typeface="Arial" pitchFamily="34" charset="0"/>
            <a:ea typeface="+mn-ea"/>
            <a:cs typeface="Arial" pitchFamily="34" charset="0"/>
          </a:endParaRPr>
        </a:p>
        <a:p>
          <a:r>
            <a:rPr lang="en-NZ" sz="1000">
              <a:solidFill>
                <a:schemeClr val="dk1"/>
              </a:solidFill>
              <a:latin typeface="Arial" pitchFamily="34" charset="0"/>
              <a:ea typeface="+mn-ea"/>
              <a:cs typeface="Arial" pitchFamily="34" charset="0"/>
            </a:rPr>
            <a:t> It should be noted that small samples make it difficult to detect small changes in the wearing rate from year to year. Where fewer than 70 children  were sampled in a TLA, neighbouring local bodies should be combined for estimation.</a:t>
          </a:r>
        </a:p>
        <a:p>
          <a:endParaRPr lang="en-NZ" sz="1000">
            <a:solidFill>
              <a:schemeClr val="dk1"/>
            </a:solidFill>
            <a:latin typeface="Arial" pitchFamily="34" charset="0"/>
            <a:ea typeface="+mn-ea"/>
            <a:cs typeface="Arial" pitchFamily="34" charset="0"/>
          </a:endParaRPr>
        </a:p>
        <a:p>
          <a:r>
            <a:rPr lang="en-NZ" sz="1000">
              <a:solidFill>
                <a:schemeClr val="dk1"/>
              </a:solidFill>
              <a:latin typeface="Arial" pitchFamily="34" charset="0"/>
              <a:ea typeface="+mn-ea"/>
              <a:cs typeface="Arial" pitchFamily="34" charset="0"/>
            </a:rPr>
            <a:t>When TLAs are combined the data should</a:t>
          </a:r>
          <a:r>
            <a:rPr lang="en-NZ" sz="1000" baseline="0">
              <a:solidFill>
                <a:schemeClr val="dk1"/>
              </a:solidFill>
              <a:latin typeface="Arial" pitchFamily="34" charset="0"/>
              <a:ea typeface="+mn-ea"/>
              <a:cs typeface="Arial" pitchFamily="34" charset="0"/>
            </a:rPr>
            <a:t> be weighted with the weights provided with the raw data. </a:t>
          </a:r>
          <a:r>
            <a:rPr lang="en-NZ" sz="1000">
              <a:solidFill>
                <a:schemeClr val="dk1"/>
              </a:solidFill>
              <a:latin typeface="Arial" pitchFamily="34" charset="0"/>
              <a:ea typeface="+mn-ea"/>
              <a:cs typeface="Arial" pitchFamily="34" charset="0"/>
            </a:rPr>
            <a:t>Weights are used to reflect the population aged 5-9 years in each local authority.</a:t>
          </a:r>
        </a:p>
        <a:p>
          <a:endParaRPr lang="en-NZ" sz="1000">
            <a:solidFill>
              <a:schemeClr val="dk1"/>
            </a:solidFill>
            <a:latin typeface="Arial" pitchFamily="34" charset="0"/>
            <a:ea typeface="+mn-ea"/>
            <a:cs typeface="Arial" pitchFamily="34" charset="0"/>
          </a:endParaRPr>
        </a:p>
        <a:p>
          <a:endParaRPr lang="en-NZ" sz="1000">
            <a:solidFill>
              <a:schemeClr val="dk1"/>
            </a:solidFill>
            <a:latin typeface="Arial" pitchFamily="34" charset="0"/>
            <a:ea typeface="+mn-ea"/>
            <a:cs typeface="Arial" pitchFamily="34" charset="0"/>
          </a:endParaRPr>
        </a:p>
        <a:p>
          <a:endParaRPr lang="en-NZ" sz="1000" baseline="30000">
            <a:solidFill>
              <a:schemeClr val="dk1"/>
            </a:solidFill>
            <a:latin typeface="Arial" pitchFamily="34" charset="0"/>
            <a:ea typeface="+mn-ea"/>
            <a:cs typeface="Arial" pitchFamily="34" charset="0"/>
          </a:endParaRPr>
        </a:p>
        <a:p>
          <a:r>
            <a:rPr lang="en-NZ" sz="1000" baseline="30000">
              <a:solidFill>
                <a:schemeClr val="dk1"/>
              </a:solidFill>
              <a:latin typeface="Arial" pitchFamily="34" charset="0"/>
              <a:ea typeface="+mn-ea"/>
              <a:cs typeface="Arial" pitchFamily="34" charset="0"/>
            </a:rPr>
            <a:t>1</a:t>
          </a:r>
          <a:r>
            <a:rPr lang="en-NZ" sz="1000">
              <a:solidFill>
                <a:schemeClr val="dk1"/>
              </a:solidFill>
              <a:latin typeface="Arial" pitchFamily="34" charset="0"/>
              <a:ea typeface="+mn-ea"/>
              <a:cs typeface="Arial" pitchFamily="34" charset="0"/>
            </a:rPr>
            <a:t> Margin of error based on 95 percent confidence interval.</a:t>
          </a:r>
        </a:p>
        <a:p>
          <a:endParaRPr lang="en-NZ"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22</xdr:row>
      <xdr:rowOff>0</xdr:rowOff>
    </xdr:from>
    <xdr:to>
      <xdr:col>6</xdr:col>
      <xdr:colOff>0</xdr:colOff>
      <xdr:row>31</xdr:row>
      <xdr:rowOff>19049</xdr:rowOff>
    </xdr:to>
    <xdr:sp macro="" textlink="">
      <xdr:nvSpPr>
        <xdr:cNvPr id="2" name="TextBox 1">
          <a:hlinkClick xmlns:r="http://schemas.openxmlformats.org/officeDocument/2006/relationships" r:id="rId1"/>
        </xdr:cNvPr>
        <xdr:cNvSpPr txBox="1"/>
      </xdr:nvSpPr>
      <xdr:spPr>
        <a:xfrm>
          <a:off x="609600" y="4229100"/>
          <a:ext cx="5048250" cy="1733549"/>
        </a:xfrm>
        <a:prstGeom prst="rect">
          <a:avLst/>
        </a:prstGeom>
        <a:solidFill>
          <a:srgbClr val="C6E9F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b="1">
              <a:solidFill>
                <a:schemeClr val="dk1"/>
              </a:solidFill>
              <a:latin typeface="Arial" pitchFamily="34" charset="0"/>
              <a:ea typeface="+mn-ea"/>
              <a:cs typeface="Arial" pitchFamily="34" charset="0"/>
            </a:rPr>
            <a:t>Regional wearing rates</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This national survey is designed to be conducted every second year and to provide a consistent measure of child restraint use over time, by surveying the same sites in each region each time. Although a range of sites are surveyed in each region and area, the survey is not designed for comparison of rates between regions, but rather to monitor changes over time within a region. </a:t>
          </a:r>
        </a:p>
        <a:p>
          <a:endParaRPr lang="en-NZ" sz="1000">
            <a:solidFill>
              <a:schemeClr val="dk1"/>
            </a:solidFill>
            <a:latin typeface="Arial" pitchFamily="34" charset="0"/>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NZ" sz="1100" b="1">
              <a:solidFill>
                <a:schemeClr val="dk1"/>
              </a:solidFill>
              <a:latin typeface="+mn-lt"/>
              <a:ea typeface="+mn-ea"/>
              <a:cs typeface="+mn-cs"/>
            </a:rPr>
            <a:t>Local authority wearing rates</a:t>
          </a:r>
          <a:endParaRPr lang="en-NZ" sz="1000"/>
        </a:p>
        <a:p>
          <a:endParaRPr lang="en-NZ" sz="1000">
            <a:solidFill>
              <a:schemeClr val="dk1"/>
            </a:solidFill>
            <a:latin typeface="Arial" pitchFamily="34" charset="0"/>
            <a:ea typeface="+mn-ea"/>
            <a:cs typeface="Arial" pitchFamily="34" charset="0"/>
          </a:endParaRPr>
        </a:p>
      </xdr:txBody>
    </xdr:sp>
    <xdr:clientData/>
  </xdr:twoCellAnchor>
  <xdr:twoCellAnchor>
    <xdr:from>
      <xdr:col>1</xdr:col>
      <xdr:colOff>9525</xdr:colOff>
      <xdr:row>22</xdr:row>
      <xdr:rowOff>38100</xdr:rowOff>
    </xdr:from>
    <xdr:to>
      <xdr:col>6</xdr:col>
      <xdr:colOff>9525</xdr:colOff>
      <xdr:row>31</xdr:row>
      <xdr:rowOff>57149</xdr:rowOff>
    </xdr:to>
    <xdr:sp macro="" textlink="">
      <xdr:nvSpPr>
        <xdr:cNvPr id="9" name="TextBox 8">
          <a:hlinkClick xmlns:r="http://schemas.openxmlformats.org/officeDocument/2006/relationships" r:id="rId2"/>
        </xdr:cNvPr>
        <xdr:cNvSpPr txBox="1"/>
      </xdr:nvSpPr>
      <xdr:spPr>
        <a:xfrm>
          <a:off x="619125" y="4267200"/>
          <a:ext cx="5048250" cy="1733549"/>
        </a:xfrm>
        <a:prstGeom prst="rect">
          <a:avLst/>
        </a:prstGeom>
        <a:solidFill>
          <a:srgbClr val="C6E9F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b="1">
              <a:solidFill>
                <a:schemeClr val="dk1"/>
              </a:solidFill>
              <a:latin typeface="Arial" pitchFamily="34" charset="0"/>
              <a:ea typeface="+mn-ea"/>
              <a:cs typeface="Arial" pitchFamily="34" charset="0"/>
            </a:rPr>
            <a:t>Regional wearing rates</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This national survey is designed to be conducted every second year and to provide a consistent measure of child restraint use over time, by surveying the same sites in each region each time. Although a range of sites are surveyed in each region and area, the survey is not designed for comparison of rates between regions, but rather to monitor changes over time within a region. </a:t>
          </a:r>
        </a:p>
        <a:p>
          <a:endParaRPr lang="en-NZ" sz="1000">
            <a:solidFill>
              <a:schemeClr val="dk1"/>
            </a:solidFill>
            <a:latin typeface="Arial" pitchFamily="34" charset="0"/>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en-NZ" sz="1100" b="1">
              <a:solidFill>
                <a:srgbClr val="0070C0"/>
              </a:solidFill>
              <a:latin typeface="+mn-lt"/>
              <a:ea typeface="+mn-ea"/>
              <a:cs typeface="+mn-cs"/>
            </a:rPr>
            <a:t>Local authority wearing rates</a:t>
          </a:r>
          <a:endParaRPr lang="en-NZ" sz="1000">
            <a:solidFill>
              <a:srgbClr val="0070C0"/>
            </a:solidFill>
          </a:endParaRPr>
        </a:p>
        <a:p>
          <a:endParaRPr lang="en-NZ" sz="1000">
            <a:solidFill>
              <a:schemeClr val="dk1"/>
            </a:solidFill>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20</xdr:row>
      <xdr:rowOff>114299</xdr:rowOff>
    </xdr:from>
    <xdr:to>
      <xdr:col>6</xdr:col>
      <xdr:colOff>733425</xdr:colOff>
      <xdr:row>28</xdr:row>
      <xdr:rowOff>28574</xdr:rowOff>
    </xdr:to>
    <xdr:sp macro="" textlink="">
      <xdr:nvSpPr>
        <xdr:cNvPr id="7" name="TextBox 6"/>
        <xdr:cNvSpPr txBox="1"/>
      </xdr:nvSpPr>
      <xdr:spPr>
        <a:xfrm>
          <a:off x="628650" y="3962399"/>
          <a:ext cx="5762625" cy="1438275"/>
        </a:xfrm>
        <a:prstGeom prst="rect">
          <a:avLst/>
        </a:prstGeom>
        <a:solidFill>
          <a:srgbClr val="C6E9F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000" b="1">
              <a:solidFill>
                <a:schemeClr val="dk1"/>
              </a:solidFill>
              <a:latin typeface="Arial" pitchFamily="34" charset="0"/>
              <a:ea typeface="+mn-ea"/>
              <a:cs typeface="Arial" pitchFamily="34" charset="0"/>
            </a:rPr>
            <a:t>Police district wearing rates</a:t>
          </a:r>
        </a:p>
        <a:p>
          <a:r>
            <a:rPr lang="en-NZ" sz="1000">
              <a:solidFill>
                <a:schemeClr val="dk1"/>
              </a:solidFill>
              <a:latin typeface="Arial" pitchFamily="34" charset="0"/>
              <a:ea typeface="+mn-ea"/>
              <a:cs typeface="Arial" pitchFamily="34" charset="0"/>
            </a:rPr>
            <a:t> </a:t>
          </a:r>
        </a:p>
        <a:p>
          <a:r>
            <a:rPr lang="en-NZ" sz="1000">
              <a:solidFill>
                <a:schemeClr val="dk1"/>
              </a:solidFill>
              <a:latin typeface="Arial" pitchFamily="34" charset="0"/>
              <a:ea typeface="+mn-ea"/>
              <a:cs typeface="Arial" pitchFamily="34" charset="0"/>
            </a:rPr>
            <a:t>This national survey is designed to be conducted every second year and to provide a consistent measure of child restraint use over time, by surveying the same sites in each region each time. Although a range of sites are surveyed in each region and area, the survey is not designed for comparison of rates between police districts, but rather to monitor changes over time within a district.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17</xdr:col>
      <xdr:colOff>19050</xdr:colOff>
      <xdr:row>6</xdr:row>
      <xdr:rowOff>66675</xdr:rowOff>
    </xdr:from>
    <xdr:to>
      <xdr:col>21</xdr:col>
      <xdr:colOff>476250</xdr:colOff>
      <xdr:row>10</xdr:row>
      <xdr:rowOff>28575</xdr:rowOff>
    </xdr:to>
    <xdr:sp macro="" textlink="">
      <xdr:nvSpPr>
        <xdr:cNvPr id="2" name="TextBox 1"/>
        <xdr:cNvSpPr txBox="1"/>
      </xdr:nvSpPr>
      <xdr:spPr>
        <a:xfrm>
          <a:off x="13373100" y="1019175"/>
          <a:ext cx="2895600" cy="638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NZ" sz="1100">
              <a:latin typeface="Arial" pitchFamily="34" charset="0"/>
              <a:cs typeface="Arial" pitchFamily="34" charset="0"/>
            </a:rPr>
            <a:t>Note: Weights are used to reflect the population aged 5-9 years in each local authority.</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dimension ref="A2:C21"/>
  <sheetViews>
    <sheetView tabSelected="1" workbookViewId="0">
      <selection activeCell="D4" sqref="D4"/>
    </sheetView>
  </sheetViews>
  <sheetFormatPr defaultRowHeight="15"/>
  <cols>
    <col min="2" max="2" width="10.85546875" customWidth="1"/>
    <col min="3" max="3" width="67.85546875" customWidth="1"/>
  </cols>
  <sheetData>
    <row r="2" spans="1:3" ht="15.75">
      <c r="B2" s="1" t="s">
        <v>3</v>
      </c>
    </row>
    <row r="3" spans="1:3" ht="15.75">
      <c r="B3" s="1" t="s">
        <v>69</v>
      </c>
    </row>
    <row r="5" spans="1:3">
      <c r="A5" s="5"/>
      <c r="B5" s="4" t="s">
        <v>4</v>
      </c>
      <c r="C5" s="5"/>
    </row>
    <row r="6" spans="1:3">
      <c r="A6" s="5"/>
      <c r="B6" s="3" t="s">
        <v>1</v>
      </c>
      <c r="C6" s="5" t="s">
        <v>2</v>
      </c>
    </row>
    <row r="7" spans="1:3">
      <c r="A7" s="5"/>
      <c r="B7" s="3" t="s">
        <v>32</v>
      </c>
      <c r="C7" s="5" t="s">
        <v>63</v>
      </c>
    </row>
    <row r="8" spans="1:3">
      <c r="A8" s="5"/>
      <c r="B8" s="3" t="s">
        <v>42</v>
      </c>
      <c r="C8" s="5" t="s">
        <v>64</v>
      </c>
    </row>
    <row r="9" spans="1:3">
      <c r="A9" s="5"/>
      <c r="B9" s="3" t="s">
        <v>51</v>
      </c>
      <c r="C9" s="5" t="s">
        <v>65</v>
      </c>
    </row>
    <row r="10" spans="1:3">
      <c r="A10" s="5"/>
      <c r="B10" s="3" t="s">
        <v>70</v>
      </c>
      <c r="C10" s="5"/>
    </row>
    <row r="11" spans="1:3">
      <c r="A11" s="5"/>
      <c r="B11" s="5"/>
      <c r="C11" s="5"/>
    </row>
    <row r="12" spans="1:3">
      <c r="A12" s="5"/>
      <c r="B12" s="5"/>
      <c r="C12" s="5"/>
    </row>
    <row r="13" spans="1:3">
      <c r="A13" s="5"/>
      <c r="B13" s="5"/>
      <c r="C13" s="5"/>
    </row>
    <row r="14" spans="1:3">
      <c r="A14" s="5"/>
      <c r="B14" s="5"/>
      <c r="C14" s="5"/>
    </row>
    <row r="15" spans="1:3">
      <c r="A15" s="5"/>
      <c r="B15" s="5"/>
      <c r="C15" s="5"/>
    </row>
    <row r="16" spans="1:3">
      <c r="A16" s="5"/>
      <c r="B16" s="5"/>
      <c r="C16" s="5"/>
    </row>
    <row r="17" spans="1:3">
      <c r="A17" s="5"/>
      <c r="B17" s="5"/>
      <c r="C17" s="5"/>
    </row>
    <row r="18" spans="1:3">
      <c r="A18" s="5"/>
      <c r="B18" s="5"/>
      <c r="C18" s="5"/>
    </row>
    <row r="19" spans="1:3">
      <c r="A19" s="5"/>
      <c r="B19" s="5"/>
      <c r="C19" s="5"/>
    </row>
    <row r="20" spans="1:3">
      <c r="A20" s="5"/>
      <c r="B20" s="5"/>
      <c r="C20" s="5"/>
    </row>
    <row r="21" spans="1:3">
      <c r="A21" s="5"/>
      <c r="B21" s="5"/>
      <c r="C21" s="5"/>
    </row>
  </sheetData>
  <hyperlinks>
    <hyperlink ref="B5" location="Overview!A1" display="Overview"/>
    <hyperlink ref="B6" location="Table1!A1" display="Table 1"/>
    <hyperlink ref="B7" location="'Table 2'!A1" display="Table 2"/>
    <hyperlink ref="B9" location="'Table 4'!A1" display="Table 4"/>
    <hyperlink ref="B8" location="'Table 3'!A1" display="Table 3"/>
    <hyperlink ref="B10" location="'Raw data'!A1" display="Raw data"/>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F1"/>
  <sheetViews>
    <sheetView workbookViewId="0">
      <selection activeCell="M9" sqref="M9"/>
    </sheetView>
  </sheetViews>
  <sheetFormatPr defaultColWidth="9.140625" defaultRowHeight="12.75"/>
  <cols>
    <col min="1" max="16384" width="9.140625" style="2"/>
  </cols>
  <sheetData>
    <row r="1" spans="6:6">
      <c r="F1" s="4" t="s">
        <v>5</v>
      </c>
    </row>
  </sheetData>
  <hyperlinks>
    <hyperlink ref="F1" location="Contents!A1" display="Back to contents"/>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dimension ref="B1:G14"/>
  <sheetViews>
    <sheetView workbookViewId="0">
      <selection activeCell="J6" sqref="J6"/>
    </sheetView>
  </sheetViews>
  <sheetFormatPr defaultRowHeight="15"/>
  <cols>
    <col min="2" max="2" width="21.140625" customWidth="1"/>
    <col min="5" max="5" width="10" customWidth="1"/>
  </cols>
  <sheetData>
    <row r="1" spans="2:7">
      <c r="G1" s="4" t="s">
        <v>5</v>
      </c>
    </row>
    <row r="2" spans="2:7">
      <c r="B2" s="6" t="s">
        <v>0</v>
      </c>
    </row>
    <row r="3" spans="2:7" ht="15.75" thickBot="1"/>
    <row r="4" spans="2:7" ht="15.75" thickBot="1">
      <c r="B4" s="10" t="s">
        <v>6</v>
      </c>
      <c r="C4" s="8">
        <v>2011</v>
      </c>
      <c r="D4" s="8">
        <v>2013</v>
      </c>
      <c r="E4" s="8">
        <v>2015</v>
      </c>
    </row>
    <row r="5" spans="2:7">
      <c r="B5" s="9" t="s">
        <v>7</v>
      </c>
      <c r="C5" s="7">
        <v>4.7384607020802223E-2</v>
      </c>
      <c r="D5" s="7">
        <v>2.3977649017966195E-2</v>
      </c>
      <c r="E5" s="64">
        <v>4.4698600931904989E-2</v>
      </c>
    </row>
    <row r="6" spans="2:7">
      <c r="B6" s="9" t="s">
        <v>8</v>
      </c>
      <c r="C6" s="7">
        <v>0.17311046214144368</v>
      </c>
      <c r="D6" s="7">
        <v>0.17449574559353559</v>
      </c>
      <c r="E6" s="64">
        <v>0.19546630414188162</v>
      </c>
    </row>
    <row r="7" spans="2:7">
      <c r="B7" s="9" t="s">
        <v>9</v>
      </c>
      <c r="C7" s="7">
        <v>1.0679805783772525E-2</v>
      </c>
      <c r="D7" s="7">
        <v>1.3157544226874113E-2</v>
      </c>
      <c r="E7" s="64">
        <v>1.95729815319424E-2</v>
      </c>
    </row>
    <row r="8" spans="2:7">
      <c r="B8" s="9" t="s">
        <v>10</v>
      </c>
      <c r="C8" s="7">
        <v>0.7170295377475463</v>
      </c>
      <c r="D8" s="7">
        <v>0.74382725489655721</v>
      </c>
      <c r="E8" s="64">
        <v>0.68811830046775535</v>
      </c>
    </row>
    <row r="9" spans="2:7">
      <c r="B9" s="9" t="s">
        <v>11</v>
      </c>
      <c r="C9" s="7">
        <v>5.1795587306435152E-2</v>
      </c>
      <c r="D9" s="7">
        <v>4.4541806265067201E-2</v>
      </c>
      <c r="E9" s="64">
        <v>5.2143812926516396E-2</v>
      </c>
    </row>
    <row r="10" spans="2:7" ht="15.75" thickBot="1">
      <c r="B10" s="11" t="s">
        <v>12</v>
      </c>
      <c r="C10" s="12">
        <v>1</v>
      </c>
      <c r="D10" s="12">
        <f>SUM(D5:D9)</f>
        <v>1.0000000000000002</v>
      </c>
      <c r="E10" s="12">
        <v>1.0000000000000009</v>
      </c>
    </row>
    <row r="11" spans="2:7" ht="15.75" thickTop="1"/>
    <row r="12" spans="2:7">
      <c r="B12" t="s">
        <v>13</v>
      </c>
    </row>
    <row r="14" spans="2:7">
      <c r="B14" s="5"/>
    </row>
  </sheetData>
  <hyperlinks>
    <hyperlink ref="G1" location="Contents!A1" display="Back to contents"/>
  </hyperlink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B1:Z21"/>
  <sheetViews>
    <sheetView workbookViewId="0">
      <selection activeCell="E1" sqref="E1"/>
    </sheetView>
  </sheetViews>
  <sheetFormatPr defaultRowHeight="15"/>
  <cols>
    <col min="2" max="2" width="27.140625" customWidth="1"/>
    <col min="3" max="3" width="16.140625" customWidth="1"/>
    <col min="4" max="5" width="14.42578125" customWidth="1"/>
    <col min="6" max="6" width="3.5703125" customWidth="1"/>
    <col min="7" max="7" width="12.85546875" customWidth="1"/>
    <col min="8" max="8" width="13.5703125" customWidth="1"/>
    <col min="9" max="9" width="12.85546875" customWidth="1"/>
    <col min="10" max="10" width="3.28515625" customWidth="1"/>
    <col min="17" max="17" width="11.42578125" customWidth="1"/>
    <col min="19" max="19" width="6.7109375" customWidth="1"/>
    <col min="20" max="20" width="6.85546875" customWidth="1"/>
    <col min="21" max="21" width="11.5703125" customWidth="1"/>
    <col min="22" max="22" width="12.85546875" customWidth="1"/>
    <col min="24" max="24" width="6.42578125" customWidth="1"/>
    <col min="25" max="25" width="6.85546875" customWidth="1"/>
    <col min="26" max="26" width="11.140625" customWidth="1"/>
  </cols>
  <sheetData>
    <row r="1" spans="2:26">
      <c r="E1" s="3" t="s">
        <v>5</v>
      </c>
    </row>
    <row r="2" spans="2:26">
      <c r="B2" s="6" t="s">
        <v>53</v>
      </c>
    </row>
    <row r="3" spans="2:26" ht="15.75" thickBot="1">
      <c r="B3" s="6"/>
      <c r="Q3" s="69" t="s">
        <v>61</v>
      </c>
      <c r="R3" s="69"/>
      <c r="S3" s="69"/>
      <c r="T3" s="69"/>
      <c r="U3" s="69"/>
      <c r="V3" s="69"/>
      <c r="W3" s="69"/>
      <c r="X3" s="69"/>
      <c r="Y3" s="69"/>
      <c r="Z3" s="69"/>
    </row>
    <row r="4" spans="2:26" ht="15" customHeight="1">
      <c r="B4" s="70" t="s">
        <v>14</v>
      </c>
      <c r="C4" s="72" t="s">
        <v>15</v>
      </c>
      <c r="D4" s="73"/>
      <c r="E4" s="73"/>
      <c r="F4" s="74"/>
      <c r="G4" s="72" t="s">
        <v>16</v>
      </c>
      <c r="H4" s="73"/>
      <c r="I4" s="73"/>
      <c r="J4" s="74"/>
      <c r="M4" s="76" t="s">
        <v>54</v>
      </c>
      <c r="N4" s="76"/>
      <c r="O4" s="76"/>
      <c r="Q4" s="69" t="s">
        <v>60</v>
      </c>
      <c r="R4" s="69"/>
      <c r="S4" s="69"/>
      <c r="T4" s="69"/>
      <c r="U4" s="69"/>
      <c r="V4" s="69" t="s">
        <v>62</v>
      </c>
      <c r="W4" s="69"/>
      <c r="X4" s="69"/>
      <c r="Y4" s="69"/>
      <c r="Z4" s="69"/>
    </row>
    <row r="5" spans="2:26" ht="15.75" thickBot="1">
      <c r="B5" s="71"/>
      <c r="C5" s="20">
        <v>2011</v>
      </c>
      <c r="D5" s="17">
        <v>2013</v>
      </c>
      <c r="E5" s="17">
        <v>2015</v>
      </c>
      <c r="F5" s="21" t="s">
        <v>52</v>
      </c>
      <c r="G5" s="20">
        <v>2011</v>
      </c>
      <c r="H5" s="17">
        <v>2013</v>
      </c>
      <c r="I5" s="17">
        <v>2015</v>
      </c>
      <c r="J5" s="21" t="s">
        <v>52</v>
      </c>
      <c r="M5" s="24">
        <v>2011</v>
      </c>
      <c r="N5" s="24">
        <v>2013</v>
      </c>
      <c r="O5" s="24">
        <v>2015</v>
      </c>
      <c r="Q5" s="27" t="s">
        <v>55</v>
      </c>
      <c r="R5" s="27" t="s">
        <v>56</v>
      </c>
      <c r="S5" s="27" t="s">
        <v>57</v>
      </c>
      <c r="T5" s="27" t="s">
        <v>58</v>
      </c>
      <c r="U5" s="27" t="s">
        <v>59</v>
      </c>
      <c r="V5" s="27" t="s">
        <v>55</v>
      </c>
      <c r="W5" s="27" t="s">
        <v>56</v>
      </c>
      <c r="X5" s="27" t="s">
        <v>57</v>
      </c>
      <c r="Y5" s="27" t="s">
        <v>58</v>
      </c>
      <c r="Z5" s="27" t="s">
        <v>59</v>
      </c>
    </row>
    <row r="6" spans="2:26">
      <c r="B6" s="18" t="s">
        <v>17</v>
      </c>
      <c r="C6" s="15">
        <v>0.11342304801424992</v>
      </c>
      <c r="D6" s="15">
        <v>0.14161650827351804</v>
      </c>
      <c r="E6" s="85">
        <v>0.20430831583619616</v>
      </c>
      <c r="F6" s="22" t="str">
        <f>IF(U6="not signif"," ","*")</f>
        <v>*</v>
      </c>
      <c r="G6" s="15">
        <v>0.93320768951675614</v>
      </c>
      <c r="H6" s="15">
        <v>0.93666266209889326</v>
      </c>
      <c r="I6" s="85">
        <v>0.95784476215730752</v>
      </c>
      <c r="J6" s="22" t="str">
        <f>IF(Z6="not signif"," ","*")</f>
        <v xml:space="preserve"> </v>
      </c>
      <c r="M6" s="14">
        <v>301</v>
      </c>
      <c r="N6" s="14">
        <v>487</v>
      </c>
      <c r="O6" s="87">
        <v>342</v>
      </c>
      <c r="Q6" s="28">
        <f>E6-D6</f>
        <v>6.2691807562678115E-2</v>
      </c>
      <c r="R6" s="29">
        <f>1.96*SQRT(D6*(1-D6)/N6+E6*(1-E6)/O6)</f>
        <v>5.2772900905734603E-2</v>
      </c>
      <c r="S6" s="30">
        <f>Q6-R6</f>
        <v>9.9189066569435116E-3</v>
      </c>
      <c r="T6" s="30">
        <f>Q6+R6</f>
        <v>0.11546470846841272</v>
      </c>
      <c r="U6" s="31" t="str">
        <f>IF(S6*T6&gt;0,"**signif","not signif")</f>
        <v>**signif</v>
      </c>
      <c r="V6" s="28">
        <f>I6-H6</f>
        <v>2.1182100058414255E-2</v>
      </c>
      <c r="W6" s="29">
        <f>1.96*SQRT(H6*(1-H6)/N6+I6*(1-I6)/O6)</f>
        <v>3.0356822789394448E-2</v>
      </c>
      <c r="X6" s="30">
        <f>V6-W6</f>
        <v>-9.1747227309801928E-3</v>
      </c>
      <c r="Y6" s="30">
        <f>V6+W6</f>
        <v>5.1538922847808699E-2</v>
      </c>
      <c r="Z6" s="31" t="str">
        <f>IF(X6*Y6&gt;0,"**signif","not signif")</f>
        <v>not signif</v>
      </c>
    </row>
    <row r="7" spans="2:26">
      <c r="B7" s="18" t="s">
        <v>18</v>
      </c>
      <c r="C7" s="15">
        <v>0.27324855881778076</v>
      </c>
      <c r="D7" s="15">
        <v>0.11949113183363677</v>
      </c>
      <c r="E7" s="85">
        <v>0.20487242618490184</v>
      </c>
      <c r="F7" s="22" t="str">
        <f>IF(U7="not signif"," ","*")</f>
        <v>*</v>
      </c>
      <c r="G7" s="15">
        <v>0.93179551625763513</v>
      </c>
      <c r="H7" s="15">
        <v>0.93517624416700473</v>
      </c>
      <c r="I7" s="85">
        <v>0.89926515694256548</v>
      </c>
      <c r="J7" s="22" t="str">
        <f t="shared" ref="J7:J20" si="0">IF(Z7="not signif"," ","*")</f>
        <v>*</v>
      </c>
      <c r="M7" s="14">
        <v>1501</v>
      </c>
      <c r="N7" s="23">
        <v>1849</v>
      </c>
      <c r="O7" s="87">
        <v>1493</v>
      </c>
      <c r="Q7" s="28">
        <f t="shared" ref="Q7:Q19" si="1">E7-D7</f>
        <v>8.5381294351265069E-2</v>
      </c>
      <c r="R7" s="29">
        <f t="shared" ref="R7:R20" si="2">1.96*SQRT(D7*(1-D7)/N7+E7*(1-E7)/O7)</f>
        <v>2.5253718565433052E-2</v>
      </c>
      <c r="S7" s="30">
        <f>Q7-R7</f>
        <v>6.0127575785832013E-2</v>
      </c>
      <c r="T7" s="30">
        <f t="shared" ref="T7:T20" si="3">Q7+R7</f>
        <v>0.11063501291669812</v>
      </c>
      <c r="U7" s="31" t="str">
        <f t="shared" ref="U7:U20" si="4">IF(S7*T7&gt;0,"**signif","not signif")</f>
        <v>**signif</v>
      </c>
      <c r="V7" s="28">
        <f t="shared" ref="V7:V19" si="5">I7-H7</f>
        <v>-3.5911087224439253E-2</v>
      </c>
      <c r="W7" s="29">
        <f t="shared" ref="W7:W20" si="6">1.96*SQRT(H7*(1-H7)/N7+I7*(1-I7)/O7)</f>
        <v>1.8948332752756473E-2</v>
      </c>
      <c r="X7" s="30">
        <f t="shared" ref="X7:X20" si="7">V7-W7</f>
        <v>-5.4859419977195727E-2</v>
      </c>
      <c r="Y7" s="30">
        <f t="shared" ref="Y7:Y20" si="8">V7+W7</f>
        <v>-1.696275447168278E-2</v>
      </c>
      <c r="Z7" s="31" t="str">
        <f t="shared" ref="Z7:Z20" si="9">IF(X7*Y7&gt;0,"**signif","not signif")</f>
        <v>**signif</v>
      </c>
    </row>
    <row r="8" spans="2:26">
      <c r="B8" s="18" t="s">
        <v>19</v>
      </c>
      <c r="C8" s="15">
        <v>0.15660478698205718</v>
      </c>
      <c r="D8" s="15">
        <v>0.28817496697636813</v>
      </c>
      <c r="E8" s="85">
        <v>0.14229026547074594</v>
      </c>
      <c r="F8" s="22" t="str">
        <f t="shared" ref="F8:F20" si="10">IF(U8="not signif"," ","*")</f>
        <v>*</v>
      </c>
      <c r="G8" s="15">
        <v>0.9621054995520214</v>
      </c>
      <c r="H8" s="15">
        <v>0.9468183182423896</v>
      </c>
      <c r="I8" s="85">
        <v>0.97925444473618173</v>
      </c>
      <c r="J8" s="22" t="str">
        <f t="shared" si="0"/>
        <v>*</v>
      </c>
      <c r="M8" s="14">
        <v>682</v>
      </c>
      <c r="N8" s="14">
        <v>656</v>
      </c>
      <c r="O8" s="87">
        <v>1022</v>
      </c>
      <c r="Q8" s="28">
        <f t="shared" si="1"/>
        <v>-0.14588470150562219</v>
      </c>
      <c r="R8" s="29">
        <f t="shared" si="2"/>
        <v>4.0743256378862149E-2</v>
      </c>
      <c r="S8" s="30">
        <f t="shared" ref="S8:S20" si="11">Q8-R8</f>
        <v>-0.18662795788448433</v>
      </c>
      <c r="T8" s="30">
        <f t="shared" si="3"/>
        <v>-0.10514144512676005</v>
      </c>
      <c r="U8" s="31" t="str">
        <f t="shared" si="4"/>
        <v>**signif</v>
      </c>
      <c r="V8" s="28">
        <f t="shared" si="5"/>
        <v>3.2436126493792128E-2</v>
      </c>
      <c r="W8" s="29">
        <f t="shared" si="6"/>
        <v>1.9267515933846183E-2</v>
      </c>
      <c r="X8" s="30">
        <f t="shared" si="7"/>
        <v>1.3168610559945945E-2</v>
      </c>
      <c r="Y8" s="30">
        <f t="shared" si="8"/>
        <v>5.1703642427638308E-2</v>
      </c>
      <c r="Z8" s="31" t="str">
        <f t="shared" si="9"/>
        <v>**signif</v>
      </c>
    </row>
    <row r="9" spans="2:26">
      <c r="B9" s="18" t="s">
        <v>20</v>
      </c>
      <c r="C9" s="15">
        <v>0.26662315077317772</v>
      </c>
      <c r="D9" s="15">
        <v>0.31262052103492338</v>
      </c>
      <c r="E9" s="85">
        <v>0.28698050275862469</v>
      </c>
      <c r="F9" s="22" t="str">
        <f t="shared" si="10"/>
        <v xml:space="preserve"> </v>
      </c>
      <c r="G9" s="15">
        <v>0.93387854300081052</v>
      </c>
      <c r="H9" s="15">
        <v>0.95677989457274148</v>
      </c>
      <c r="I9" s="85">
        <v>0.9681887371772816</v>
      </c>
      <c r="J9" s="22" t="str">
        <f t="shared" si="0"/>
        <v xml:space="preserve"> </v>
      </c>
      <c r="M9" s="14">
        <v>457</v>
      </c>
      <c r="N9" s="14">
        <v>570</v>
      </c>
      <c r="O9" s="87">
        <v>602</v>
      </c>
      <c r="Q9" s="28">
        <f t="shared" si="1"/>
        <v>-2.5640018276298693E-2</v>
      </c>
      <c r="R9" s="29">
        <f t="shared" si="2"/>
        <v>5.247908441312981E-2</v>
      </c>
      <c r="S9" s="30">
        <f t="shared" si="11"/>
        <v>-7.811910268942851E-2</v>
      </c>
      <c r="T9" s="30">
        <f t="shared" si="3"/>
        <v>2.6839066136831118E-2</v>
      </c>
      <c r="U9" s="31" t="str">
        <f t="shared" si="4"/>
        <v>not signif</v>
      </c>
      <c r="V9" s="28">
        <f t="shared" si="5"/>
        <v>1.1408842604540115E-2</v>
      </c>
      <c r="W9" s="29">
        <f t="shared" si="6"/>
        <v>2.1800031722580097E-2</v>
      </c>
      <c r="X9" s="30">
        <f t="shared" si="7"/>
        <v>-1.0391189118039983E-2</v>
      </c>
      <c r="Y9" s="30">
        <f t="shared" si="8"/>
        <v>3.3208874327120212E-2</v>
      </c>
      <c r="Z9" s="31" t="str">
        <f t="shared" si="9"/>
        <v>not signif</v>
      </c>
    </row>
    <row r="10" spans="2:26">
      <c r="B10" s="18" t="s">
        <v>21</v>
      </c>
      <c r="C10" s="15">
        <v>0.47727272727272729</v>
      </c>
      <c r="D10" s="15">
        <v>7.857142857142857E-2</v>
      </c>
      <c r="E10" s="85">
        <v>0.40686274509803916</v>
      </c>
      <c r="F10" s="22" t="str">
        <f t="shared" si="10"/>
        <v>*</v>
      </c>
      <c r="G10" s="15">
        <v>0.89393939393939414</v>
      </c>
      <c r="H10" s="15">
        <v>0.97142857142857142</v>
      </c>
      <c r="I10" s="85">
        <v>0.99509803921568607</v>
      </c>
      <c r="J10" s="22" t="str">
        <f t="shared" si="0"/>
        <v xml:space="preserve"> </v>
      </c>
      <c r="M10" s="14">
        <v>132</v>
      </c>
      <c r="N10" s="14">
        <v>140</v>
      </c>
      <c r="O10" s="87">
        <v>204</v>
      </c>
      <c r="Q10" s="28">
        <f t="shared" si="1"/>
        <v>0.32829131652661059</v>
      </c>
      <c r="R10" s="29">
        <f t="shared" si="2"/>
        <v>8.0815156297887811E-2</v>
      </c>
      <c r="S10" s="30">
        <f t="shared" si="11"/>
        <v>0.24747616022872276</v>
      </c>
      <c r="T10" s="30">
        <f t="shared" si="3"/>
        <v>0.40910647282449841</v>
      </c>
      <c r="U10" s="31" t="str">
        <f t="shared" si="4"/>
        <v>**signif</v>
      </c>
      <c r="V10" s="28">
        <f t="shared" si="5"/>
        <v>2.3669467787114651E-2</v>
      </c>
      <c r="W10" s="29">
        <f t="shared" si="6"/>
        <v>2.9214005999948906E-2</v>
      </c>
      <c r="X10" s="30">
        <f t="shared" si="7"/>
        <v>-5.5445382128342553E-3</v>
      </c>
      <c r="Y10" s="30">
        <f t="shared" si="8"/>
        <v>5.2883473787063554E-2</v>
      </c>
      <c r="Z10" s="31" t="str">
        <f t="shared" si="9"/>
        <v>not signif</v>
      </c>
    </row>
    <row r="11" spans="2:26">
      <c r="B11" s="18" t="s">
        <v>22</v>
      </c>
      <c r="C11" s="15">
        <v>9.0407557945973466E-2</v>
      </c>
      <c r="D11" s="15">
        <v>0.17769845645321339</v>
      </c>
      <c r="E11" s="85">
        <v>0.27271017156202032</v>
      </c>
      <c r="F11" s="22" t="str">
        <f t="shared" si="10"/>
        <v>*</v>
      </c>
      <c r="G11" s="15">
        <v>0.95734736282274313</v>
      </c>
      <c r="H11" s="15">
        <v>0.95476361834972168</v>
      </c>
      <c r="I11" s="85">
        <v>0.99786682282081307</v>
      </c>
      <c r="J11" s="22" t="str">
        <f t="shared" si="0"/>
        <v>*</v>
      </c>
      <c r="M11" s="14">
        <v>328</v>
      </c>
      <c r="N11" s="14">
        <v>253</v>
      </c>
      <c r="O11" s="87">
        <v>406</v>
      </c>
      <c r="Q11" s="28">
        <f t="shared" si="1"/>
        <v>9.5011715108806932E-2</v>
      </c>
      <c r="R11" s="29">
        <f t="shared" si="2"/>
        <v>6.3995627190467794E-2</v>
      </c>
      <c r="S11" s="30">
        <f t="shared" si="11"/>
        <v>3.1016087918339139E-2</v>
      </c>
      <c r="T11" s="30">
        <f t="shared" si="3"/>
        <v>0.15900734229927471</v>
      </c>
      <c r="U11" s="31" t="str">
        <f t="shared" si="4"/>
        <v>**signif</v>
      </c>
      <c r="V11" s="28">
        <f t="shared" si="5"/>
        <v>4.3103204471091394E-2</v>
      </c>
      <c r="W11" s="29">
        <f t="shared" si="6"/>
        <v>2.5998983594866694E-2</v>
      </c>
      <c r="X11" s="30">
        <f t="shared" si="7"/>
        <v>1.71042208762247E-2</v>
      </c>
      <c r="Y11" s="30">
        <f t="shared" si="8"/>
        <v>6.9102188065958081E-2</v>
      </c>
      <c r="Z11" s="31" t="str">
        <f t="shared" si="9"/>
        <v>**signif</v>
      </c>
    </row>
    <row r="12" spans="2:26">
      <c r="B12" s="18" t="s">
        <v>23</v>
      </c>
      <c r="C12" s="15">
        <v>0.43295156010134711</v>
      </c>
      <c r="D12" s="15">
        <v>0.10165045433061899</v>
      </c>
      <c r="E12" s="85">
        <v>0.16057713410141464</v>
      </c>
      <c r="F12" s="22" t="str">
        <f t="shared" si="10"/>
        <v>*</v>
      </c>
      <c r="G12" s="15">
        <v>0.93620601055782537</v>
      </c>
      <c r="H12" s="15">
        <v>0.98541273956998132</v>
      </c>
      <c r="I12" s="85">
        <v>0.98979057905582057</v>
      </c>
      <c r="J12" s="22" t="str">
        <f t="shared" si="0"/>
        <v xml:space="preserve"> </v>
      </c>
      <c r="M12" s="14">
        <v>158</v>
      </c>
      <c r="N12" s="14">
        <v>327</v>
      </c>
      <c r="O12" s="87">
        <v>423</v>
      </c>
      <c r="Q12" s="28">
        <f t="shared" si="1"/>
        <v>5.8926679770795645E-2</v>
      </c>
      <c r="R12" s="29">
        <f t="shared" si="2"/>
        <v>4.7926562129547497E-2</v>
      </c>
      <c r="S12" s="30">
        <f t="shared" si="11"/>
        <v>1.1000117641248149E-2</v>
      </c>
      <c r="T12" s="30">
        <f t="shared" si="3"/>
        <v>0.10685324190034315</v>
      </c>
      <c r="U12" s="31" t="str">
        <f t="shared" si="4"/>
        <v>**signif</v>
      </c>
      <c r="V12" s="28">
        <f t="shared" si="5"/>
        <v>4.3778394858392522E-3</v>
      </c>
      <c r="W12" s="29">
        <f t="shared" si="6"/>
        <v>1.6144495810760211E-2</v>
      </c>
      <c r="X12" s="30">
        <f t="shared" si="7"/>
        <v>-1.1766656324920959E-2</v>
      </c>
      <c r="Y12" s="30">
        <f t="shared" si="8"/>
        <v>2.0522335296599463E-2</v>
      </c>
      <c r="Z12" s="31" t="str">
        <f t="shared" si="9"/>
        <v>not signif</v>
      </c>
    </row>
    <row r="13" spans="2:26">
      <c r="B13" s="18" t="s">
        <v>24</v>
      </c>
      <c r="C13" s="15">
        <v>0.18497572044136884</v>
      </c>
      <c r="D13" s="15">
        <v>0.47057995540522757</v>
      </c>
      <c r="E13" s="85">
        <v>0.60005870191785549</v>
      </c>
      <c r="F13" s="22" t="str">
        <f t="shared" si="10"/>
        <v>*</v>
      </c>
      <c r="G13" s="15">
        <v>0.97806070427343417</v>
      </c>
      <c r="H13" s="15">
        <v>0.97389517652876101</v>
      </c>
      <c r="I13" s="85">
        <v>0.9835087319016248</v>
      </c>
      <c r="J13" s="22" t="str">
        <f t="shared" si="0"/>
        <v xml:space="preserve"> </v>
      </c>
      <c r="M13" s="14">
        <v>315</v>
      </c>
      <c r="N13" s="14">
        <v>608</v>
      </c>
      <c r="O13" s="87">
        <v>396</v>
      </c>
      <c r="Q13" s="28">
        <f t="shared" si="1"/>
        <v>0.12947874651262792</v>
      </c>
      <c r="R13" s="29">
        <f t="shared" si="2"/>
        <v>6.2468111228057746E-2</v>
      </c>
      <c r="S13" s="30">
        <f t="shared" si="11"/>
        <v>6.7010635284570172E-2</v>
      </c>
      <c r="T13" s="30">
        <f t="shared" si="3"/>
        <v>0.19194685774068565</v>
      </c>
      <c r="U13" s="31" t="str">
        <f t="shared" si="4"/>
        <v>**signif</v>
      </c>
      <c r="V13" s="28">
        <f t="shared" si="5"/>
        <v>9.6135553728637912E-3</v>
      </c>
      <c r="W13" s="29">
        <f t="shared" si="6"/>
        <v>1.7831970070428374E-2</v>
      </c>
      <c r="X13" s="30">
        <f t="shared" si="7"/>
        <v>-8.2184146975645828E-3</v>
      </c>
      <c r="Y13" s="30">
        <f t="shared" si="8"/>
        <v>2.7445525443292165E-2</v>
      </c>
      <c r="Z13" s="31" t="str">
        <f t="shared" si="9"/>
        <v>not signif</v>
      </c>
    </row>
    <row r="14" spans="2:26">
      <c r="B14" s="18" t="s">
        <v>25</v>
      </c>
      <c r="C14" s="15">
        <v>0.33698356212873737</v>
      </c>
      <c r="D14" s="15">
        <v>0.38030241631394696</v>
      </c>
      <c r="E14" s="85">
        <v>0.35699567780273955</v>
      </c>
      <c r="F14" s="22" t="str">
        <f t="shared" si="10"/>
        <v xml:space="preserve"> </v>
      </c>
      <c r="G14" s="15">
        <v>0.97550930487394305</v>
      </c>
      <c r="H14" s="15">
        <v>0.98058593527533633</v>
      </c>
      <c r="I14" s="85">
        <v>0.95026788086232794</v>
      </c>
      <c r="J14" s="22" t="str">
        <f t="shared" si="0"/>
        <v>*</v>
      </c>
      <c r="M14" s="14">
        <v>1288</v>
      </c>
      <c r="N14" s="23">
        <v>1196</v>
      </c>
      <c r="O14" s="87">
        <v>916</v>
      </c>
      <c r="Q14" s="28">
        <f t="shared" si="1"/>
        <v>-2.3306738511207403E-2</v>
      </c>
      <c r="R14" s="29">
        <f t="shared" si="2"/>
        <v>4.1469207111504341E-2</v>
      </c>
      <c r="S14" s="30">
        <f t="shared" si="11"/>
        <v>-6.4775945622711745E-2</v>
      </c>
      <c r="T14" s="30">
        <f t="shared" si="3"/>
        <v>1.8162468600296938E-2</v>
      </c>
      <c r="U14" s="31" t="str">
        <f t="shared" si="4"/>
        <v>not signif</v>
      </c>
      <c r="V14" s="28">
        <f t="shared" si="5"/>
        <v>-3.0318054413008388E-2</v>
      </c>
      <c r="W14" s="29">
        <f t="shared" si="6"/>
        <v>1.6104232625356596E-2</v>
      </c>
      <c r="X14" s="30">
        <f t="shared" si="7"/>
        <v>-4.6422287038364984E-2</v>
      </c>
      <c r="Y14" s="30">
        <f t="shared" si="8"/>
        <v>-1.4213821787651792E-2</v>
      </c>
      <c r="Z14" s="31" t="str">
        <f t="shared" si="9"/>
        <v>**signif</v>
      </c>
    </row>
    <row r="15" spans="2:26">
      <c r="B15" s="18" t="s">
        <v>26</v>
      </c>
      <c r="C15" s="15">
        <v>7.1994383303633974E-2</v>
      </c>
      <c r="D15" s="15">
        <v>0.13791130755274342</v>
      </c>
      <c r="E15" s="85">
        <v>0.28777963519709893</v>
      </c>
      <c r="F15" s="22" t="str">
        <f t="shared" si="10"/>
        <v>*</v>
      </c>
      <c r="G15" s="15">
        <v>0.93911516736545131</v>
      </c>
      <c r="H15" s="15">
        <v>0.96879944037930388</v>
      </c>
      <c r="I15" s="85">
        <v>0.98401244069871929</v>
      </c>
      <c r="J15" s="22" t="str">
        <f t="shared" si="0"/>
        <v xml:space="preserve"> </v>
      </c>
      <c r="M15" s="14">
        <v>387</v>
      </c>
      <c r="N15" s="14">
        <v>400</v>
      </c>
      <c r="O15" s="87">
        <v>472</v>
      </c>
      <c r="Q15" s="28">
        <f t="shared" si="1"/>
        <v>0.14986832764435551</v>
      </c>
      <c r="R15" s="29">
        <f t="shared" si="2"/>
        <v>5.3009650947778424E-2</v>
      </c>
      <c r="S15" s="30">
        <f t="shared" si="11"/>
        <v>9.6858676696577078E-2</v>
      </c>
      <c r="T15" s="30">
        <f t="shared" si="3"/>
        <v>0.20287797859213394</v>
      </c>
      <c r="U15" s="31" t="str">
        <f t="shared" si="4"/>
        <v>**signif</v>
      </c>
      <c r="V15" s="28">
        <f t="shared" si="5"/>
        <v>1.5213000319415415E-2</v>
      </c>
      <c r="W15" s="29">
        <f t="shared" si="6"/>
        <v>2.0453436260552751E-2</v>
      </c>
      <c r="X15" s="30">
        <f t="shared" si="7"/>
        <v>-5.2404359411373364E-3</v>
      </c>
      <c r="Y15" s="30">
        <f t="shared" si="8"/>
        <v>3.5666436579968167E-2</v>
      </c>
      <c r="Z15" s="31" t="str">
        <f t="shared" si="9"/>
        <v>not signif</v>
      </c>
    </row>
    <row r="16" spans="2:26">
      <c r="B16" s="18" t="s">
        <v>27</v>
      </c>
      <c r="C16" s="15">
        <v>0.1294642857142857</v>
      </c>
      <c r="D16" s="15">
        <v>0.12500000000000003</v>
      </c>
      <c r="E16" s="85">
        <v>0.51785460055118326</v>
      </c>
      <c r="F16" s="22" t="str">
        <f t="shared" si="10"/>
        <v>*</v>
      </c>
      <c r="G16" s="15">
        <v>0.9910714285714286</v>
      </c>
      <c r="H16" s="15">
        <v>0.94758064516129048</v>
      </c>
      <c r="I16" s="85">
        <v>0.96416513228796741</v>
      </c>
      <c r="J16" s="22" t="str">
        <f t="shared" si="0"/>
        <v xml:space="preserve"> </v>
      </c>
      <c r="M16" s="14">
        <v>224</v>
      </c>
      <c r="N16" s="14">
        <v>248</v>
      </c>
      <c r="O16" s="87">
        <v>103</v>
      </c>
      <c r="Q16" s="28">
        <f t="shared" si="1"/>
        <v>0.39285460055118326</v>
      </c>
      <c r="R16" s="29">
        <f t="shared" si="2"/>
        <v>0.10491251621824714</v>
      </c>
      <c r="S16" s="30">
        <f t="shared" si="11"/>
        <v>0.28794208433293611</v>
      </c>
      <c r="T16" s="30">
        <f t="shared" si="3"/>
        <v>0.49776711676943042</v>
      </c>
      <c r="U16" s="31" t="str">
        <f t="shared" si="4"/>
        <v>**signif</v>
      </c>
      <c r="V16" s="28">
        <f t="shared" si="5"/>
        <v>1.6584487126676928E-2</v>
      </c>
      <c r="W16" s="29">
        <f t="shared" si="6"/>
        <v>4.5365958341408608E-2</v>
      </c>
      <c r="X16" s="30">
        <f t="shared" si="7"/>
        <v>-2.878147121473168E-2</v>
      </c>
      <c r="Y16" s="30">
        <f t="shared" si="8"/>
        <v>6.1950445468085535E-2</v>
      </c>
      <c r="Z16" s="31" t="str">
        <f t="shared" si="9"/>
        <v>not signif</v>
      </c>
    </row>
    <row r="17" spans="2:26">
      <c r="B17" s="18" t="s">
        <v>28</v>
      </c>
      <c r="C17" s="15">
        <v>0.19329599676760625</v>
      </c>
      <c r="D17" s="15">
        <v>0.14847745972052009</v>
      </c>
      <c r="E17" s="85">
        <v>0.25415318024637223</v>
      </c>
      <c r="F17" s="22" t="str">
        <f t="shared" si="10"/>
        <v>*</v>
      </c>
      <c r="G17" s="15">
        <v>0.97782521143327927</v>
      </c>
      <c r="H17" s="15">
        <v>0.97983548264700049</v>
      </c>
      <c r="I17" s="85">
        <v>0.98795731747026416</v>
      </c>
      <c r="J17" s="22" t="str">
        <f t="shared" si="0"/>
        <v xml:space="preserve"> </v>
      </c>
      <c r="M17" s="14">
        <v>782</v>
      </c>
      <c r="N17" s="14">
        <v>686</v>
      </c>
      <c r="O17" s="87">
        <v>755</v>
      </c>
      <c r="Q17" s="28">
        <f t="shared" si="1"/>
        <v>0.10567572052585214</v>
      </c>
      <c r="R17" s="29">
        <f t="shared" si="2"/>
        <v>4.0896659523863781E-2</v>
      </c>
      <c r="S17" s="30">
        <f t="shared" si="11"/>
        <v>6.4779061001988353E-2</v>
      </c>
      <c r="T17" s="30">
        <f t="shared" si="3"/>
        <v>0.14657238004971593</v>
      </c>
      <c r="U17" s="31" t="str">
        <f t="shared" si="4"/>
        <v>**signif</v>
      </c>
      <c r="V17" s="28">
        <f t="shared" si="5"/>
        <v>8.1218348232636739E-3</v>
      </c>
      <c r="W17" s="29">
        <f t="shared" si="6"/>
        <v>1.3083657381286765E-2</v>
      </c>
      <c r="X17" s="30">
        <f t="shared" si="7"/>
        <v>-4.9618225580230907E-3</v>
      </c>
      <c r="Y17" s="30">
        <f t="shared" si="8"/>
        <v>2.1205492204550438E-2</v>
      </c>
      <c r="Z17" s="31" t="str">
        <f t="shared" si="9"/>
        <v>not signif</v>
      </c>
    </row>
    <row r="18" spans="2:26">
      <c r="B18" s="18" t="s">
        <v>29</v>
      </c>
      <c r="C18" s="15">
        <v>7.4998448842836768E-2</v>
      </c>
      <c r="D18" s="15">
        <v>0.33003394989847823</v>
      </c>
      <c r="E18" s="85">
        <v>0.23351465182653844</v>
      </c>
      <c r="F18" s="22" t="str">
        <f t="shared" si="10"/>
        <v>*</v>
      </c>
      <c r="G18" s="15">
        <v>0.91458873653078543</v>
      </c>
      <c r="H18" s="15">
        <v>0.9813399257730937</v>
      </c>
      <c r="I18" s="85">
        <v>0.97413896050425131</v>
      </c>
      <c r="J18" s="22" t="str">
        <f t="shared" si="0"/>
        <v xml:space="preserve"> </v>
      </c>
      <c r="M18" s="14">
        <v>215</v>
      </c>
      <c r="N18" s="14">
        <v>433</v>
      </c>
      <c r="O18" s="87">
        <v>220</v>
      </c>
      <c r="Q18" s="28">
        <f t="shared" si="1"/>
        <v>-9.6519298071939791E-2</v>
      </c>
      <c r="R18" s="29">
        <f t="shared" si="2"/>
        <v>7.1324099339881916E-2</v>
      </c>
      <c r="S18" s="30">
        <f t="shared" si="11"/>
        <v>-0.16784339741182169</v>
      </c>
      <c r="T18" s="30">
        <f t="shared" si="3"/>
        <v>-2.5195198732057875E-2</v>
      </c>
      <c r="U18" s="31" t="str">
        <f t="shared" si="4"/>
        <v>**signif</v>
      </c>
      <c r="V18" s="28">
        <f t="shared" si="5"/>
        <v>-7.2009652688423964E-3</v>
      </c>
      <c r="W18" s="29">
        <f t="shared" si="6"/>
        <v>2.4543153813757327E-2</v>
      </c>
      <c r="X18" s="30">
        <f t="shared" si="7"/>
        <v>-3.174411908259972E-2</v>
      </c>
      <c r="Y18" s="30">
        <f t="shared" si="8"/>
        <v>1.7342188544914931E-2</v>
      </c>
      <c r="Z18" s="31" t="str">
        <f t="shared" si="9"/>
        <v>not signif</v>
      </c>
    </row>
    <row r="19" spans="2:26" ht="15.75" thickBot="1">
      <c r="B19" s="18" t="s">
        <v>30</v>
      </c>
      <c r="C19" s="15">
        <v>0.17829457364341084</v>
      </c>
      <c r="D19" s="15">
        <v>0.14603174603174604</v>
      </c>
      <c r="E19" s="85">
        <v>0.2270080888733956</v>
      </c>
      <c r="F19" s="22" t="str">
        <f t="shared" si="10"/>
        <v>*</v>
      </c>
      <c r="G19" s="15">
        <v>0.92248062015503873</v>
      </c>
      <c r="H19" s="15">
        <v>0.92380952380952386</v>
      </c>
      <c r="I19" s="85">
        <v>0.9330076924552072</v>
      </c>
      <c r="J19" s="22" t="str">
        <f t="shared" si="0"/>
        <v xml:space="preserve"> </v>
      </c>
      <c r="M19" s="14">
        <v>258</v>
      </c>
      <c r="N19" s="14">
        <v>315</v>
      </c>
      <c r="O19" s="87">
        <v>416</v>
      </c>
      <c r="Q19" s="28">
        <f t="shared" si="1"/>
        <v>8.0976342841649562E-2</v>
      </c>
      <c r="R19" s="29">
        <f t="shared" si="2"/>
        <v>5.6047414986651112E-2</v>
      </c>
      <c r="S19" s="30">
        <f t="shared" si="11"/>
        <v>2.4928927854998451E-2</v>
      </c>
      <c r="T19" s="30">
        <f t="shared" si="3"/>
        <v>0.13702375782830067</v>
      </c>
      <c r="U19" s="31" t="str">
        <f t="shared" si="4"/>
        <v>**signif</v>
      </c>
      <c r="V19" s="28">
        <f t="shared" si="5"/>
        <v>9.1981686456833467E-3</v>
      </c>
      <c r="W19" s="29">
        <f t="shared" si="6"/>
        <v>3.7889228644731855E-2</v>
      </c>
      <c r="X19" s="30">
        <f t="shared" si="7"/>
        <v>-2.8691059999048509E-2</v>
      </c>
      <c r="Y19" s="30">
        <f t="shared" si="8"/>
        <v>4.7087397290415202E-2</v>
      </c>
      <c r="Z19" s="31" t="str">
        <f t="shared" si="9"/>
        <v>not signif</v>
      </c>
    </row>
    <row r="20" spans="2:26" ht="15.75" thickBot="1">
      <c r="B20" s="19" t="s">
        <v>31</v>
      </c>
      <c r="C20" s="13">
        <v>0.23117487494601852</v>
      </c>
      <c r="D20" s="13">
        <v>0.21163093883837575</v>
      </c>
      <c r="E20" s="86">
        <v>0.25973788660572877</v>
      </c>
      <c r="F20" s="32" t="str">
        <f t="shared" si="10"/>
        <v>*</v>
      </c>
      <c r="G20" s="13">
        <v>0.94820441269356504</v>
      </c>
      <c r="H20" s="13">
        <v>0.95545819373493268</v>
      </c>
      <c r="I20" s="86">
        <v>0.94785618707348351</v>
      </c>
      <c r="J20" s="32" t="str">
        <f t="shared" si="0"/>
        <v>*</v>
      </c>
      <c r="M20" s="25">
        <v>7028</v>
      </c>
      <c r="N20" s="26">
        <v>8168</v>
      </c>
      <c r="O20" s="88">
        <v>7770</v>
      </c>
      <c r="Q20" s="28">
        <f>E20-D20</f>
        <v>4.8106947767353025E-2</v>
      </c>
      <c r="R20" s="29">
        <f t="shared" si="2"/>
        <v>1.3173206309956699E-2</v>
      </c>
      <c r="S20" s="30">
        <f t="shared" si="11"/>
        <v>3.4933741457396326E-2</v>
      </c>
      <c r="T20" s="30">
        <f t="shared" si="3"/>
        <v>6.1280154077309724E-2</v>
      </c>
      <c r="U20" s="31" t="str">
        <f t="shared" si="4"/>
        <v>**signif</v>
      </c>
      <c r="V20" s="28">
        <f>I20-H20</f>
        <v>-7.6020066614491677E-3</v>
      </c>
      <c r="W20" s="29">
        <f t="shared" si="6"/>
        <v>6.6672549293256105E-3</v>
      </c>
      <c r="X20" s="30">
        <f t="shared" si="7"/>
        <v>-1.4269261590774778E-2</v>
      </c>
      <c r="Y20" s="30">
        <f t="shared" si="8"/>
        <v>-9.3475173212355725E-4</v>
      </c>
      <c r="Z20" s="31" t="str">
        <f t="shared" si="9"/>
        <v>**signif</v>
      </c>
    </row>
    <row r="21" spans="2:26">
      <c r="B21" s="75" t="s">
        <v>66</v>
      </c>
      <c r="C21" s="75"/>
      <c r="D21" s="75"/>
    </row>
  </sheetData>
  <mergeCells count="8">
    <mergeCell ref="Q3:Z3"/>
    <mergeCell ref="B4:B5"/>
    <mergeCell ref="C4:F4"/>
    <mergeCell ref="B21:D21"/>
    <mergeCell ref="G4:J4"/>
    <mergeCell ref="M4:O4"/>
    <mergeCell ref="Q4:U4"/>
    <mergeCell ref="V4:Z4"/>
  </mergeCells>
  <hyperlinks>
    <hyperlink ref="E1" location="Contents!A1" display="Back to contents"/>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dimension ref="B1:Z16"/>
  <sheetViews>
    <sheetView workbookViewId="0">
      <selection activeCell="E1" sqref="E1"/>
    </sheetView>
  </sheetViews>
  <sheetFormatPr defaultRowHeight="15"/>
  <cols>
    <col min="2" max="2" width="27.140625" customWidth="1"/>
    <col min="3" max="3" width="16.140625" customWidth="1"/>
    <col min="4" max="5" width="14.42578125" customWidth="1"/>
    <col min="6" max="6" width="3.5703125" customWidth="1"/>
    <col min="7" max="7" width="12.85546875" customWidth="1"/>
    <col min="8" max="8" width="13.5703125" customWidth="1"/>
    <col min="9" max="9" width="12.85546875" customWidth="1"/>
    <col min="10" max="10" width="3.28515625" customWidth="1"/>
    <col min="17" max="17" width="11.42578125" customWidth="1"/>
    <col min="19" max="19" width="6.7109375" customWidth="1"/>
    <col min="20" max="20" width="6.85546875" customWidth="1"/>
    <col min="21" max="21" width="11.5703125" customWidth="1"/>
    <col min="22" max="22" width="12.85546875" customWidth="1"/>
    <col min="24" max="24" width="6.42578125" customWidth="1"/>
    <col min="25" max="25" width="6.85546875" customWidth="1"/>
    <col min="26" max="26" width="11.140625" customWidth="1"/>
  </cols>
  <sheetData>
    <row r="1" spans="2:26">
      <c r="E1" s="3" t="s">
        <v>5</v>
      </c>
    </row>
    <row r="2" spans="2:26">
      <c r="B2" s="6" t="s">
        <v>67</v>
      </c>
    </row>
    <row r="3" spans="2:26" ht="15.75" thickBot="1">
      <c r="B3" s="6"/>
      <c r="Q3" s="69" t="s">
        <v>61</v>
      </c>
      <c r="R3" s="69"/>
      <c r="S3" s="69"/>
      <c r="T3" s="69"/>
      <c r="U3" s="69"/>
      <c r="V3" s="69"/>
      <c r="W3" s="69"/>
      <c r="X3" s="69"/>
      <c r="Y3" s="69"/>
      <c r="Z3" s="69"/>
    </row>
    <row r="4" spans="2:26" ht="15" customHeight="1">
      <c r="B4" s="70" t="s">
        <v>207</v>
      </c>
      <c r="C4" s="72" t="s">
        <v>15</v>
      </c>
      <c r="D4" s="73"/>
      <c r="E4" s="73"/>
      <c r="F4" s="74"/>
      <c r="G4" s="72" t="s">
        <v>16</v>
      </c>
      <c r="H4" s="73"/>
      <c r="I4" s="73"/>
      <c r="J4" s="74"/>
      <c r="M4" s="76" t="s">
        <v>54</v>
      </c>
      <c r="N4" s="76"/>
      <c r="O4" s="76"/>
      <c r="Q4" s="69" t="s">
        <v>60</v>
      </c>
      <c r="R4" s="69"/>
      <c r="S4" s="69"/>
      <c r="T4" s="69"/>
      <c r="U4" s="69"/>
      <c r="V4" s="69" t="s">
        <v>62</v>
      </c>
      <c r="W4" s="69"/>
      <c r="X4" s="69"/>
      <c r="Y4" s="69"/>
      <c r="Z4" s="69"/>
    </row>
    <row r="5" spans="2:26" ht="15.75" thickBot="1">
      <c r="B5" s="71"/>
      <c r="C5" s="20">
        <v>2011</v>
      </c>
      <c r="D5" s="17">
        <v>2013</v>
      </c>
      <c r="E5" s="17">
        <v>2015</v>
      </c>
      <c r="F5" s="21" t="s">
        <v>52</v>
      </c>
      <c r="G5" s="20">
        <v>2011</v>
      </c>
      <c r="H5" s="17">
        <v>2013</v>
      </c>
      <c r="I5" s="17">
        <v>2015</v>
      </c>
      <c r="J5" s="21" t="s">
        <v>52</v>
      </c>
      <c r="M5" s="24">
        <v>2011</v>
      </c>
      <c r="N5" s="24">
        <v>2013</v>
      </c>
      <c r="O5" s="24">
        <v>2015</v>
      </c>
      <c r="Q5" s="27" t="s">
        <v>55</v>
      </c>
      <c r="R5" s="27" t="s">
        <v>56</v>
      </c>
      <c r="S5" s="27" t="s">
        <v>57</v>
      </c>
      <c r="T5" s="27" t="s">
        <v>58</v>
      </c>
      <c r="U5" s="27" t="s">
        <v>59</v>
      </c>
      <c r="V5" s="27" t="s">
        <v>55</v>
      </c>
      <c r="W5" s="27" t="s">
        <v>56</v>
      </c>
      <c r="X5" s="27" t="s">
        <v>57</v>
      </c>
      <c r="Y5" s="27" t="s">
        <v>58</v>
      </c>
      <c r="Z5" s="27" t="s">
        <v>59</v>
      </c>
    </row>
    <row r="6" spans="2:26">
      <c r="B6" s="9" t="s">
        <v>33</v>
      </c>
      <c r="C6" s="15">
        <v>5.3521126760563378E-2</v>
      </c>
      <c r="D6" s="15">
        <v>7.4303405572755415E-2</v>
      </c>
      <c r="E6" s="85">
        <v>0.11246200607902736</v>
      </c>
      <c r="F6" s="22" t="str">
        <f>IF(U6="not signif"," ","*")</f>
        <v xml:space="preserve"> </v>
      </c>
      <c r="G6" s="15">
        <v>0.9971830985915493</v>
      </c>
      <c r="H6" s="15">
        <v>1</v>
      </c>
      <c r="I6" s="85">
        <v>1</v>
      </c>
      <c r="J6" s="22" t="str">
        <f>IF(Z6="not signif"," ","*")</f>
        <v xml:space="preserve"> </v>
      </c>
      <c r="M6" s="14">
        <v>355</v>
      </c>
      <c r="N6" s="14">
        <v>323</v>
      </c>
      <c r="O6" s="87">
        <v>329</v>
      </c>
      <c r="Q6" s="28">
        <f>E6-D6</f>
        <v>3.8158600506271942E-2</v>
      </c>
      <c r="R6" s="29">
        <f>1.96*SQRT(D6*(1-D6)/N6+E6*(1-E6)/O6)</f>
        <v>4.4537116539188189E-2</v>
      </c>
      <c r="S6" s="30">
        <f>Q6-R6</f>
        <v>-6.3785160329162469E-3</v>
      </c>
      <c r="T6" s="30">
        <f>Q6+R6</f>
        <v>8.2695717045460138E-2</v>
      </c>
      <c r="U6" s="31" t="str">
        <f>IF(S6*T6&gt;0,"**signif","not signif")</f>
        <v>not signif</v>
      </c>
      <c r="V6" s="28">
        <f>I6-H6</f>
        <v>0</v>
      </c>
      <c r="W6" s="29">
        <f>1.96*SQRT(H6*(1-H6)/N6+I6*(1-I6)/O6)</f>
        <v>0</v>
      </c>
      <c r="X6" s="30">
        <f>V6-W6</f>
        <v>0</v>
      </c>
      <c r="Y6" s="30">
        <f>V6+W6</f>
        <v>0</v>
      </c>
      <c r="Z6" s="31" t="str">
        <f>IF(X6*Y6&gt;0,"**signif","not signif")</f>
        <v>not signif</v>
      </c>
    </row>
    <row r="7" spans="2:26">
      <c r="B7" s="9" t="s">
        <v>34</v>
      </c>
      <c r="C7" s="15">
        <v>0.42338709677419356</v>
      </c>
      <c r="D7" s="15">
        <v>9.8684210526315791E-2</v>
      </c>
      <c r="E7" s="85">
        <v>0.43617021276595741</v>
      </c>
      <c r="F7" s="22" t="str">
        <f>IF(U7="not signif"," ","*")</f>
        <v>*</v>
      </c>
      <c r="G7" s="15">
        <v>0.97177419354838712</v>
      </c>
      <c r="H7" s="15">
        <v>0.99671052631578938</v>
      </c>
      <c r="I7" s="85">
        <v>0.90425531914893609</v>
      </c>
      <c r="J7" s="22" t="str">
        <f t="shared" ref="J7:J15" si="0">IF(Z7="not signif"," ","*")</f>
        <v>*</v>
      </c>
      <c r="M7" s="14">
        <v>248</v>
      </c>
      <c r="N7" s="23">
        <v>304</v>
      </c>
      <c r="O7" s="87">
        <v>188</v>
      </c>
      <c r="Q7" s="28">
        <f t="shared" ref="Q7:Q15" si="1">E7-D7</f>
        <v>0.33748600223964165</v>
      </c>
      <c r="R7" s="29">
        <f t="shared" ref="R7:R15" si="2">1.96*SQRT(D7*(1-D7)/N7+E7*(1-E7)/O7)</f>
        <v>7.8417149791807986E-2</v>
      </c>
      <c r="S7" s="30">
        <f t="shared" ref="S7:S15" si="3">Q7-R7</f>
        <v>0.25906885244783368</v>
      </c>
      <c r="T7" s="30">
        <f t="shared" ref="T7:T15" si="4">Q7+R7</f>
        <v>0.41590315203144962</v>
      </c>
      <c r="U7" s="31" t="str">
        <f t="shared" ref="U7:U15" si="5">IF(S7*T7&gt;0,"**signif","not signif")</f>
        <v>**signif</v>
      </c>
      <c r="V7" s="28">
        <f t="shared" ref="V7:V15" si="6">I7-H7</f>
        <v>-9.2455207166853293E-2</v>
      </c>
      <c r="W7" s="29">
        <f t="shared" ref="W7:W14" si="7">1.96*SQRT(H7*(1-H7)/N7+I7*(1-I7)/O7)</f>
        <v>4.2550710196852234E-2</v>
      </c>
      <c r="X7" s="30">
        <f t="shared" ref="X7:X15" si="8">V7-W7</f>
        <v>-0.13500591736370554</v>
      </c>
      <c r="Y7" s="30">
        <f t="shared" ref="Y7:Y15" si="9">V7+W7</f>
        <v>-4.9904496970001058E-2</v>
      </c>
      <c r="Z7" s="31" t="str">
        <f t="shared" ref="Z7:Z15" si="10">IF(X7*Y7&gt;0,"**signif","not signif")</f>
        <v>**signif</v>
      </c>
    </row>
    <row r="8" spans="2:26">
      <c r="B8" s="9" t="s">
        <v>35</v>
      </c>
      <c r="C8" s="15">
        <v>0.27945205479452045</v>
      </c>
      <c r="D8" s="15">
        <v>0.172859450726979</v>
      </c>
      <c r="E8" s="85">
        <v>0.31886955989559496</v>
      </c>
      <c r="F8" s="22" t="str">
        <f t="shared" ref="F8:F15" si="11">IF(U8="not signif"," ","*")</f>
        <v>*</v>
      </c>
      <c r="G8" s="15">
        <v>0.93698630136986283</v>
      </c>
      <c r="H8" s="15">
        <v>0.98869143780290791</v>
      </c>
      <c r="I8" s="85">
        <v>0.90893782373597565</v>
      </c>
      <c r="J8" s="22" t="str">
        <f t="shared" si="0"/>
        <v>*</v>
      </c>
      <c r="M8" s="14">
        <v>365</v>
      </c>
      <c r="N8" s="14">
        <v>619</v>
      </c>
      <c r="O8" s="87">
        <v>350</v>
      </c>
      <c r="Q8" s="28">
        <f t="shared" si="1"/>
        <v>0.14601010916861595</v>
      </c>
      <c r="R8" s="29">
        <f t="shared" si="2"/>
        <v>5.7194796225994389E-2</v>
      </c>
      <c r="S8" s="30">
        <f t="shared" si="3"/>
        <v>8.8815312942621572E-2</v>
      </c>
      <c r="T8" s="30">
        <f t="shared" si="4"/>
        <v>0.20320490539461034</v>
      </c>
      <c r="U8" s="31" t="str">
        <f t="shared" si="5"/>
        <v>**signif</v>
      </c>
      <c r="V8" s="28">
        <f t="shared" si="6"/>
        <v>-7.9753614066932266E-2</v>
      </c>
      <c r="W8" s="29">
        <f t="shared" si="7"/>
        <v>3.1270925599111245E-2</v>
      </c>
      <c r="X8" s="30">
        <f t="shared" si="8"/>
        <v>-0.1110245396660435</v>
      </c>
      <c r="Y8" s="30">
        <f t="shared" si="9"/>
        <v>-4.8482688467821021E-2</v>
      </c>
      <c r="Z8" s="31" t="str">
        <f t="shared" si="10"/>
        <v>**signif</v>
      </c>
    </row>
    <row r="9" spans="2:26">
      <c r="B9" s="9" t="s">
        <v>36</v>
      </c>
      <c r="C9" s="15">
        <v>0.26342710997442448</v>
      </c>
      <c r="D9" s="15">
        <v>7.5794621026894882E-2</v>
      </c>
      <c r="E9" s="85">
        <v>9.3635301440611093E-2</v>
      </c>
      <c r="F9" s="22" t="str">
        <f t="shared" si="11"/>
        <v xml:space="preserve"> </v>
      </c>
      <c r="G9" s="15">
        <v>0.86445012787723785</v>
      </c>
      <c r="H9" s="15">
        <v>0.8386308068459658</v>
      </c>
      <c r="I9" s="85">
        <v>0.83566656951596485</v>
      </c>
      <c r="J9" s="22" t="str">
        <f t="shared" si="0"/>
        <v xml:space="preserve"> </v>
      </c>
      <c r="M9" s="14">
        <v>363</v>
      </c>
      <c r="N9" s="14">
        <v>409</v>
      </c>
      <c r="O9" s="87">
        <v>454</v>
      </c>
      <c r="Q9" s="28">
        <f t="shared" si="1"/>
        <v>1.7840680413716212E-2</v>
      </c>
      <c r="R9" s="29">
        <f t="shared" si="2"/>
        <v>3.7095516629441286E-2</v>
      </c>
      <c r="S9" s="30">
        <f t="shared" si="3"/>
        <v>-1.9254836215725074E-2</v>
      </c>
      <c r="T9" s="30">
        <f t="shared" si="4"/>
        <v>5.4936197043157498E-2</v>
      </c>
      <c r="U9" s="31" t="str">
        <f t="shared" si="5"/>
        <v>not signif</v>
      </c>
      <c r="V9" s="28">
        <f t="shared" si="6"/>
        <v>-2.9642373300009517E-3</v>
      </c>
      <c r="W9" s="29">
        <f t="shared" si="7"/>
        <v>4.9326727095749076E-2</v>
      </c>
      <c r="X9" s="30">
        <f t="shared" si="8"/>
        <v>-5.2290964425750028E-2</v>
      </c>
      <c r="Y9" s="30">
        <f t="shared" si="9"/>
        <v>4.6362489765748124E-2</v>
      </c>
      <c r="Z9" s="31" t="str">
        <f t="shared" si="10"/>
        <v>not signif</v>
      </c>
    </row>
    <row r="10" spans="2:26">
      <c r="B10" s="9" t="s">
        <v>37</v>
      </c>
      <c r="C10" s="15">
        <v>0.12582781456953643</v>
      </c>
      <c r="D10" s="16" t="s">
        <v>38</v>
      </c>
      <c r="E10" s="85">
        <v>9.9999999999999978E-2</v>
      </c>
      <c r="F10" s="22"/>
      <c r="G10" s="15">
        <v>0.95364238410596047</v>
      </c>
      <c r="H10" s="16" t="s">
        <v>38</v>
      </c>
      <c r="I10" s="85">
        <v>0.97567567567567559</v>
      </c>
      <c r="J10" s="22"/>
      <c r="M10" s="14">
        <v>151</v>
      </c>
      <c r="N10" s="14">
        <v>47</v>
      </c>
      <c r="O10" s="87">
        <v>370</v>
      </c>
      <c r="Q10" s="28" t="e">
        <f t="shared" si="1"/>
        <v>#VALUE!</v>
      </c>
      <c r="R10" s="29" t="e">
        <f t="shared" si="2"/>
        <v>#VALUE!</v>
      </c>
      <c r="S10" s="30" t="e">
        <f t="shared" si="3"/>
        <v>#VALUE!</v>
      </c>
      <c r="T10" s="30" t="e">
        <f t="shared" si="4"/>
        <v>#VALUE!</v>
      </c>
      <c r="U10" s="31" t="e">
        <f t="shared" si="5"/>
        <v>#VALUE!</v>
      </c>
      <c r="V10" s="28" t="e">
        <f t="shared" si="6"/>
        <v>#VALUE!</v>
      </c>
      <c r="W10" s="29" t="e">
        <f t="shared" si="7"/>
        <v>#VALUE!</v>
      </c>
      <c r="X10" s="30" t="e">
        <f t="shared" si="8"/>
        <v>#VALUE!</v>
      </c>
      <c r="Y10" s="30" t="e">
        <f t="shared" si="9"/>
        <v>#VALUE!</v>
      </c>
      <c r="Z10" s="31" t="e">
        <f t="shared" si="10"/>
        <v>#VALUE!</v>
      </c>
    </row>
    <row r="11" spans="2:26">
      <c r="B11" s="9" t="s">
        <v>39</v>
      </c>
      <c r="C11" s="15">
        <v>6.6666666666666666E-2</v>
      </c>
      <c r="D11" s="15">
        <v>9.6153846153846145E-2</v>
      </c>
      <c r="E11" s="85">
        <v>0.47142857142857136</v>
      </c>
      <c r="F11" s="22" t="str">
        <f t="shared" si="11"/>
        <v>*</v>
      </c>
      <c r="G11" s="15">
        <v>0.98333333333333339</v>
      </c>
      <c r="H11" s="15">
        <v>0.99038461538461542</v>
      </c>
      <c r="I11" s="85">
        <v>0.99285714285714277</v>
      </c>
      <c r="J11" s="22" t="str">
        <f t="shared" si="0"/>
        <v xml:space="preserve"> </v>
      </c>
      <c r="M11" s="14">
        <v>225</v>
      </c>
      <c r="N11" s="14">
        <v>104</v>
      </c>
      <c r="O11" s="87">
        <v>140</v>
      </c>
      <c r="Q11" s="28">
        <f t="shared" si="1"/>
        <v>0.37527472527472522</v>
      </c>
      <c r="R11" s="29">
        <f t="shared" si="2"/>
        <v>0.10023900591477339</v>
      </c>
      <c r="S11" s="30">
        <f t="shared" si="3"/>
        <v>0.27503571935995186</v>
      </c>
      <c r="T11" s="30">
        <f t="shared" si="4"/>
        <v>0.47551373118949858</v>
      </c>
      <c r="U11" s="31" t="str">
        <f t="shared" si="5"/>
        <v>**signif</v>
      </c>
      <c r="V11" s="28">
        <f t="shared" si="6"/>
        <v>2.4725274725273527E-3</v>
      </c>
      <c r="W11" s="29">
        <f t="shared" si="7"/>
        <v>2.3374395101936441E-2</v>
      </c>
      <c r="X11" s="30">
        <f t="shared" si="8"/>
        <v>-2.0901867629409088E-2</v>
      </c>
      <c r="Y11" s="30">
        <f t="shared" si="9"/>
        <v>2.5846922574463794E-2</v>
      </c>
      <c r="Z11" s="31" t="str">
        <f t="shared" si="10"/>
        <v>not signif</v>
      </c>
    </row>
    <row r="12" spans="2:26">
      <c r="B12" s="9" t="s">
        <v>25</v>
      </c>
      <c r="C12" s="15">
        <v>0.20682302771855013</v>
      </c>
      <c r="D12" s="15">
        <v>0.35640138408304495</v>
      </c>
      <c r="E12" s="85">
        <v>0.20588235294117652</v>
      </c>
      <c r="F12" s="22" t="str">
        <f t="shared" si="11"/>
        <v>*</v>
      </c>
      <c r="G12" s="15">
        <v>0.99360341151385934</v>
      </c>
      <c r="H12" s="15">
        <v>0.98615916955017291</v>
      </c>
      <c r="I12" s="85">
        <v>0.90196078431372562</v>
      </c>
      <c r="J12" s="22" t="str">
        <f t="shared" si="0"/>
        <v>*</v>
      </c>
      <c r="M12" s="14">
        <v>469</v>
      </c>
      <c r="N12" s="14">
        <v>289</v>
      </c>
      <c r="O12" s="87">
        <v>408</v>
      </c>
      <c r="Q12" s="28">
        <f t="shared" si="1"/>
        <v>-0.15051903114186843</v>
      </c>
      <c r="R12" s="29">
        <f t="shared" si="2"/>
        <v>6.7738435052625459E-2</v>
      </c>
      <c r="S12" s="30">
        <f t="shared" si="3"/>
        <v>-0.21825746619449388</v>
      </c>
      <c r="T12" s="30">
        <f t="shared" si="4"/>
        <v>-8.2780596089242972E-2</v>
      </c>
      <c r="U12" s="31" t="str">
        <f t="shared" si="5"/>
        <v>**signif</v>
      </c>
      <c r="V12" s="28">
        <f t="shared" si="6"/>
        <v>-8.4198385236447293E-2</v>
      </c>
      <c r="W12" s="29">
        <f t="shared" si="7"/>
        <v>3.1844023956967005E-2</v>
      </c>
      <c r="X12" s="30">
        <f t="shared" si="8"/>
        <v>-0.1160424091934143</v>
      </c>
      <c r="Y12" s="30">
        <f t="shared" si="9"/>
        <v>-5.2354361279480288E-2</v>
      </c>
      <c r="Z12" s="31" t="str">
        <f t="shared" si="10"/>
        <v>**signif</v>
      </c>
    </row>
    <row r="13" spans="2:26">
      <c r="B13" s="9" t="s">
        <v>40</v>
      </c>
      <c r="C13" s="15">
        <v>0.15172413793103448</v>
      </c>
      <c r="D13" s="15">
        <v>0.14974619289340105</v>
      </c>
      <c r="E13" s="85">
        <v>0.22292993630573246</v>
      </c>
      <c r="F13" s="22" t="str">
        <f t="shared" si="11"/>
        <v>*</v>
      </c>
      <c r="G13" s="15">
        <v>0.97241379310344822</v>
      </c>
      <c r="H13" s="15">
        <v>0.97715736040609158</v>
      </c>
      <c r="I13" s="85">
        <v>0.9851380042462845</v>
      </c>
      <c r="J13" s="22" t="str">
        <f t="shared" si="0"/>
        <v xml:space="preserve"> </v>
      </c>
      <c r="M13" s="14">
        <v>435</v>
      </c>
      <c r="N13" s="14">
        <v>394</v>
      </c>
      <c r="O13" s="87">
        <v>471</v>
      </c>
      <c r="Q13" s="28">
        <f t="shared" si="1"/>
        <v>7.3183743412331415E-2</v>
      </c>
      <c r="R13" s="29">
        <f t="shared" si="2"/>
        <v>5.1520400997829889E-2</v>
      </c>
      <c r="S13" s="30">
        <f t="shared" si="3"/>
        <v>2.1663342414501525E-2</v>
      </c>
      <c r="T13" s="30">
        <f t="shared" si="4"/>
        <v>0.12470414441016131</v>
      </c>
      <c r="U13" s="31" t="str">
        <f t="shared" si="5"/>
        <v>**signif</v>
      </c>
      <c r="V13" s="28">
        <f t="shared" si="6"/>
        <v>7.9806438401929247E-3</v>
      </c>
      <c r="W13" s="29">
        <f t="shared" si="7"/>
        <v>1.8358943036486795E-2</v>
      </c>
      <c r="X13" s="30">
        <f t="shared" si="8"/>
        <v>-1.0378299196293871E-2</v>
      </c>
      <c r="Y13" s="30">
        <f t="shared" si="9"/>
        <v>2.633958687667972E-2</v>
      </c>
      <c r="Z13" s="31" t="str">
        <f t="shared" si="10"/>
        <v>not signif</v>
      </c>
    </row>
    <row r="14" spans="2:26" ht="15.75" thickBot="1">
      <c r="B14" s="9" t="s">
        <v>41</v>
      </c>
      <c r="C14" s="15">
        <v>0</v>
      </c>
      <c r="D14" s="15">
        <v>0.3970588235294118</v>
      </c>
      <c r="E14" s="85">
        <v>0.3146067415730337</v>
      </c>
      <c r="F14" s="22" t="str">
        <f t="shared" si="11"/>
        <v xml:space="preserve"> </v>
      </c>
      <c r="G14" s="15">
        <v>0.88749999999999996</v>
      </c>
      <c r="H14" s="15">
        <v>1</v>
      </c>
      <c r="I14" s="85">
        <v>0.9887640449438202</v>
      </c>
      <c r="J14" s="22" t="str">
        <f t="shared" si="0"/>
        <v xml:space="preserve"> </v>
      </c>
      <c r="M14" s="14">
        <v>80</v>
      </c>
      <c r="N14" s="23">
        <v>204</v>
      </c>
      <c r="O14" s="87">
        <v>89</v>
      </c>
      <c r="Q14" s="28">
        <f t="shared" si="1"/>
        <v>-8.2452081956378098E-2</v>
      </c>
      <c r="R14" s="29">
        <f t="shared" si="2"/>
        <v>0.11754030689066977</v>
      </c>
      <c r="S14" s="30">
        <f t="shared" si="3"/>
        <v>-0.19999238884704787</v>
      </c>
      <c r="T14" s="30">
        <f t="shared" si="4"/>
        <v>3.5088224934291673E-2</v>
      </c>
      <c r="U14" s="31" t="str">
        <f t="shared" si="5"/>
        <v>not signif</v>
      </c>
      <c r="V14" s="28">
        <f t="shared" si="6"/>
        <v>-1.1235955056179803E-2</v>
      </c>
      <c r="W14" s="29">
        <f t="shared" si="7"/>
        <v>2.1898400658543985E-2</v>
      </c>
      <c r="X14" s="30">
        <f t="shared" si="8"/>
        <v>-3.3134355714723784E-2</v>
      </c>
      <c r="Y14" s="30">
        <f t="shared" si="9"/>
        <v>1.0662445602364182E-2</v>
      </c>
      <c r="Z14" s="31" t="str">
        <f t="shared" si="10"/>
        <v>not signif</v>
      </c>
    </row>
    <row r="15" spans="2:26" ht="15.75" thickBot="1">
      <c r="B15" s="10" t="s">
        <v>31</v>
      </c>
      <c r="C15" s="13">
        <v>0.2311748749460184</v>
      </c>
      <c r="D15" s="13">
        <v>0.2116309388383758</v>
      </c>
      <c r="E15" s="86">
        <v>0.25973788660572877</v>
      </c>
      <c r="F15" s="32" t="str">
        <f t="shared" si="11"/>
        <v>*</v>
      </c>
      <c r="G15" s="13">
        <v>0.94820441269356481</v>
      </c>
      <c r="H15" s="13">
        <v>0.9554581937349329</v>
      </c>
      <c r="I15" s="86">
        <v>0.94785618707348351</v>
      </c>
      <c r="J15" s="32" t="str">
        <f t="shared" si="0"/>
        <v xml:space="preserve"> </v>
      </c>
      <c r="L15" t="s">
        <v>219</v>
      </c>
      <c r="M15" s="25">
        <f>SUM(M6:M14)</f>
        <v>2691</v>
      </c>
      <c r="N15" s="26">
        <f>SUM(N6:N14)</f>
        <v>2693</v>
      </c>
      <c r="O15" s="88">
        <v>2799</v>
      </c>
      <c r="Q15" s="28">
        <f t="shared" si="1"/>
        <v>4.810694776735297E-2</v>
      </c>
      <c r="R15" s="29">
        <f t="shared" si="2"/>
        <v>2.2403090883473604E-2</v>
      </c>
      <c r="S15" s="30">
        <f t="shared" si="3"/>
        <v>2.5703856883879366E-2</v>
      </c>
      <c r="T15" s="30">
        <f t="shared" si="4"/>
        <v>7.051003865082657E-2</v>
      </c>
      <c r="U15" s="31" t="str">
        <f t="shared" si="5"/>
        <v>**signif</v>
      </c>
      <c r="V15" s="28">
        <f t="shared" si="6"/>
        <v>-7.6020066614493897E-3</v>
      </c>
      <c r="W15" s="29">
        <f>1.96*SQRT(H15*(1-H15)/N15+I15*(1-I15)/O15)</f>
        <v>1.1337742820850051E-2</v>
      </c>
      <c r="X15" s="30">
        <f t="shared" si="8"/>
        <v>-1.8939749482299442E-2</v>
      </c>
      <c r="Y15" s="30">
        <f t="shared" si="9"/>
        <v>3.735736159400661E-3</v>
      </c>
      <c r="Z15" s="31" t="str">
        <f t="shared" si="10"/>
        <v>not signif</v>
      </c>
    </row>
    <row r="16" spans="2:26">
      <c r="B16" s="75" t="s">
        <v>66</v>
      </c>
      <c r="C16" s="75"/>
      <c r="D16" s="75"/>
    </row>
  </sheetData>
  <mergeCells count="8">
    <mergeCell ref="B16:D16"/>
    <mergeCell ref="Q3:Z3"/>
    <mergeCell ref="B4:B5"/>
    <mergeCell ref="C4:F4"/>
    <mergeCell ref="G4:J4"/>
    <mergeCell ref="M4:O4"/>
    <mergeCell ref="Q4:U4"/>
    <mergeCell ref="V4:Z4"/>
  </mergeCells>
  <hyperlinks>
    <hyperlink ref="E1" location="Contents!A1" display="Back to contents"/>
  </hyperlinks>
  <pageMargins left="0.7" right="0.7" top="0.75" bottom="0.75" header="0.3" footer="0.3"/>
</worksheet>
</file>

<file path=xl/worksheets/sheet6.xml><?xml version="1.0" encoding="utf-8"?>
<worksheet xmlns="http://schemas.openxmlformats.org/spreadsheetml/2006/main" xmlns:r="http://schemas.openxmlformats.org/officeDocument/2006/relationships">
  <dimension ref="B1:Z19"/>
  <sheetViews>
    <sheetView workbookViewId="0">
      <selection activeCell="E1" sqref="E1"/>
    </sheetView>
  </sheetViews>
  <sheetFormatPr defaultRowHeight="15"/>
  <cols>
    <col min="2" max="2" width="27.140625" customWidth="1"/>
    <col min="3" max="3" width="16.140625" customWidth="1"/>
    <col min="4" max="5" width="14.42578125" customWidth="1"/>
    <col min="6" max="6" width="3.5703125" customWidth="1"/>
    <col min="7" max="7" width="12.85546875" customWidth="1"/>
    <col min="8" max="8" width="13.5703125" customWidth="1"/>
    <col min="9" max="9" width="12.85546875" customWidth="1"/>
    <col min="10" max="10" width="3.28515625" customWidth="1"/>
    <col min="17" max="17" width="11.42578125" customWidth="1"/>
    <col min="19" max="19" width="6.7109375" customWidth="1"/>
    <col min="20" max="20" width="6.85546875" customWidth="1"/>
    <col min="21" max="21" width="11.5703125" customWidth="1"/>
    <col min="22" max="22" width="12.85546875" customWidth="1"/>
    <col min="24" max="24" width="6.42578125" customWidth="1"/>
    <col min="25" max="25" width="6.85546875" customWidth="1"/>
    <col min="26" max="26" width="11.140625" customWidth="1"/>
  </cols>
  <sheetData>
    <row r="1" spans="2:26">
      <c r="E1" s="3" t="s">
        <v>5</v>
      </c>
    </row>
    <row r="2" spans="2:26">
      <c r="B2" s="6" t="s">
        <v>68</v>
      </c>
    </row>
    <row r="3" spans="2:26" ht="15.75" thickBot="1">
      <c r="B3" s="6"/>
      <c r="Q3" s="69" t="s">
        <v>61</v>
      </c>
      <c r="R3" s="69"/>
      <c r="S3" s="69"/>
      <c r="T3" s="69"/>
      <c r="U3" s="69"/>
      <c r="V3" s="69"/>
      <c r="W3" s="69"/>
      <c r="X3" s="69"/>
      <c r="Y3" s="69"/>
      <c r="Z3" s="69"/>
    </row>
    <row r="4" spans="2:26" ht="15" customHeight="1">
      <c r="B4" s="70" t="s">
        <v>208</v>
      </c>
      <c r="C4" s="72" t="s">
        <v>15</v>
      </c>
      <c r="D4" s="73"/>
      <c r="E4" s="73"/>
      <c r="F4" s="74"/>
      <c r="G4" s="72" t="s">
        <v>16</v>
      </c>
      <c r="H4" s="73"/>
      <c r="I4" s="73"/>
      <c r="J4" s="74"/>
      <c r="M4" s="76" t="s">
        <v>54</v>
      </c>
      <c r="N4" s="76"/>
      <c r="O4" s="76"/>
      <c r="Q4" s="69" t="s">
        <v>60</v>
      </c>
      <c r="R4" s="69"/>
      <c r="S4" s="69"/>
      <c r="T4" s="69"/>
      <c r="U4" s="69"/>
      <c r="V4" s="69" t="s">
        <v>62</v>
      </c>
      <c r="W4" s="69"/>
      <c r="X4" s="69"/>
      <c r="Y4" s="69"/>
      <c r="Z4" s="69"/>
    </row>
    <row r="5" spans="2:26" ht="15.75" thickBot="1">
      <c r="B5" s="71"/>
      <c r="C5" s="20">
        <v>2011</v>
      </c>
      <c r="D5" s="17">
        <v>2013</v>
      </c>
      <c r="E5" s="17">
        <v>2015</v>
      </c>
      <c r="F5" s="21" t="s">
        <v>52</v>
      </c>
      <c r="G5" s="20">
        <v>2011</v>
      </c>
      <c r="H5" s="17">
        <v>2013</v>
      </c>
      <c r="I5" s="17">
        <v>2015</v>
      </c>
      <c r="J5" s="21" t="s">
        <v>52</v>
      </c>
      <c r="M5" s="24">
        <v>2011</v>
      </c>
      <c r="N5" s="24">
        <v>2013</v>
      </c>
      <c r="O5" s="24">
        <v>2015</v>
      </c>
      <c r="Q5" s="27" t="s">
        <v>55</v>
      </c>
      <c r="R5" s="27" t="s">
        <v>56</v>
      </c>
      <c r="S5" s="27" t="s">
        <v>57</v>
      </c>
      <c r="T5" s="27" t="s">
        <v>58</v>
      </c>
      <c r="U5" s="27" t="s">
        <v>59</v>
      </c>
      <c r="V5" s="27" t="s">
        <v>55</v>
      </c>
      <c r="W5" s="27" t="s">
        <v>56</v>
      </c>
      <c r="X5" s="27" t="s">
        <v>57</v>
      </c>
      <c r="Y5" s="27" t="s">
        <v>58</v>
      </c>
      <c r="Z5" s="27" t="s">
        <v>59</v>
      </c>
    </row>
    <row r="6" spans="2:26">
      <c r="B6" s="9" t="s">
        <v>17</v>
      </c>
      <c r="C6" s="15">
        <v>0.11342304801424992</v>
      </c>
      <c r="D6" s="15">
        <v>0.14161650827351804</v>
      </c>
      <c r="E6" s="85">
        <v>0.20430831583619616</v>
      </c>
      <c r="F6" s="22" t="str">
        <f>IF(U6="not signif"," ","*")</f>
        <v>*</v>
      </c>
      <c r="G6" s="15">
        <v>0.93320768951675614</v>
      </c>
      <c r="H6" s="15">
        <v>0.93666266209889326</v>
      </c>
      <c r="I6" s="85">
        <v>0.95784476215730752</v>
      </c>
      <c r="J6" s="22" t="str">
        <f>IF(Z6="not signif"," ","*")</f>
        <v xml:space="preserve"> </v>
      </c>
      <c r="M6" s="14">
        <v>301</v>
      </c>
      <c r="N6" s="14">
        <v>487</v>
      </c>
      <c r="O6" s="87">
        <v>342</v>
      </c>
      <c r="Q6" s="28">
        <f>E6-D6</f>
        <v>6.2691807562678115E-2</v>
      </c>
      <c r="R6" s="29">
        <f>1.96*SQRT(D6*(1-D6)/N6+E6*(1-E6)/O6)</f>
        <v>5.2772900905734603E-2</v>
      </c>
      <c r="S6" s="30">
        <f>Q6-R6</f>
        <v>9.9189066569435116E-3</v>
      </c>
      <c r="T6" s="30">
        <f>Q6+R6</f>
        <v>0.11546470846841272</v>
      </c>
      <c r="U6" s="31" t="str">
        <f>IF(S6*T6&gt;0,"**signif","not signif")</f>
        <v>**signif</v>
      </c>
      <c r="V6" s="28">
        <f>I6-H6</f>
        <v>2.1182100058414255E-2</v>
      </c>
      <c r="W6" s="29">
        <f>1.96*SQRT(H6*(1-H6)/N6+I6*(1-I6)/O6)</f>
        <v>3.0356822789394448E-2</v>
      </c>
      <c r="X6" s="30">
        <f>V6-W6</f>
        <v>-9.1747227309801928E-3</v>
      </c>
      <c r="Y6" s="30">
        <f>V6+W6</f>
        <v>5.1538922847808699E-2</v>
      </c>
      <c r="Z6" s="31" t="str">
        <f>IF(X6*Y6&gt;0,"**signif","not signif")</f>
        <v>not signif</v>
      </c>
    </row>
    <row r="7" spans="2:26">
      <c r="B7" s="9" t="s">
        <v>44</v>
      </c>
      <c r="C7" s="15">
        <v>0.27147161330905301</v>
      </c>
      <c r="D7" s="15">
        <v>9.9320607328106339E-2</v>
      </c>
      <c r="E7" s="85">
        <v>0.26386805755723908</v>
      </c>
      <c r="F7" s="22" t="str">
        <f>IF(U7="not signif"," ","*")</f>
        <v>*</v>
      </c>
      <c r="G7" s="15">
        <v>0.9842339902423709</v>
      </c>
      <c r="H7" s="15">
        <v>0.99861558427439623</v>
      </c>
      <c r="I7" s="85">
        <v>0.96055477129751088</v>
      </c>
      <c r="J7" s="22" t="str">
        <f t="shared" ref="J7:J18" si="0">IF(Z7="not signif"," ","*")</f>
        <v>*</v>
      </c>
      <c r="M7" s="14">
        <v>695</v>
      </c>
      <c r="N7" s="23">
        <v>765</v>
      </c>
      <c r="O7" s="87">
        <v>584</v>
      </c>
      <c r="Q7" s="28">
        <f t="shared" ref="Q7:Q18" si="1">E7-D7</f>
        <v>0.16454745022913275</v>
      </c>
      <c r="R7" s="29">
        <f t="shared" ref="R7:R18" si="2">1.96*SQRT(D7*(1-D7)/N7+E7*(1-E7)/O7)</f>
        <v>4.1556698187520585E-2</v>
      </c>
      <c r="S7" s="30">
        <f t="shared" ref="S7:S18" si="3">Q7-R7</f>
        <v>0.12299075204161217</v>
      </c>
      <c r="T7" s="30">
        <f t="shared" ref="T7:T18" si="4">Q7+R7</f>
        <v>0.20610414841665334</v>
      </c>
      <c r="U7" s="31" t="str">
        <f t="shared" ref="U7:U18" si="5">IF(S7*T7&gt;0,"**signif","not signif")</f>
        <v>**signif</v>
      </c>
      <c r="V7" s="28">
        <f t="shared" ref="V7:V18" si="6">I7-H7</f>
        <v>-3.806081297688535E-2</v>
      </c>
      <c r="W7" s="29">
        <f t="shared" ref="W7:W18" si="7">1.96*SQRT(H7*(1-H7)/N7+I7*(1-I7)/O7)</f>
        <v>1.6005669053298668E-2</v>
      </c>
      <c r="X7" s="30">
        <f t="shared" ref="X7:X18" si="8">V7-W7</f>
        <v>-5.4066482030184021E-2</v>
      </c>
      <c r="Y7" s="30">
        <f t="shared" ref="Y7:Y18" si="9">V7+W7</f>
        <v>-2.2055143923586682E-2</v>
      </c>
      <c r="Z7" s="31" t="str">
        <f t="shared" ref="Z7:Z18" si="10">IF(X7*Y7&gt;0,"**signif","not signif")</f>
        <v>**signif</v>
      </c>
    </row>
    <row r="8" spans="2:26">
      <c r="B8" s="9" t="s">
        <v>18</v>
      </c>
      <c r="C8" s="15">
        <v>0.27945205479452045</v>
      </c>
      <c r="D8" s="15">
        <v>0.172859450726979</v>
      </c>
      <c r="E8" s="85">
        <v>0.31886955989559496</v>
      </c>
      <c r="F8" s="22" t="str">
        <f t="shared" ref="F8:F18" si="11">IF(U8="not signif"," ","*")</f>
        <v>*</v>
      </c>
      <c r="G8" s="15">
        <v>0.93698630136986283</v>
      </c>
      <c r="H8" s="15">
        <v>0.98869143780290791</v>
      </c>
      <c r="I8" s="85">
        <v>0.90893782373597565</v>
      </c>
      <c r="J8" s="22" t="str">
        <f t="shared" si="0"/>
        <v>*</v>
      </c>
      <c r="M8" s="14">
        <v>365</v>
      </c>
      <c r="N8" s="14">
        <v>619</v>
      </c>
      <c r="O8" s="87">
        <v>350</v>
      </c>
      <c r="Q8" s="28">
        <f t="shared" si="1"/>
        <v>0.14601010916861595</v>
      </c>
      <c r="R8" s="29">
        <f t="shared" si="2"/>
        <v>5.7194796225994389E-2</v>
      </c>
      <c r="S8" s="30">
        <f t="shared" si="3"/>
        <v>8.8815312942621572E-2</v>
      </c>
      <c r="T8" s="30">
        <f t="shared" si="4"/>
        <v>0.20320490539461034</v>
      </c>
      <c r="U8" s="31" t="str">
        <f t="shared" si="5"/>
        <v>**signif</v>
      </c>
      <c r="V8" s="28">
        <f t="shared" si="6"/>
        <v>-7.9753614066932266E-2</v>
      </c>
      <c r="W8" s="29">
        <f t="shared" si="7"/>
        <v>3.1270925599111245E-2</v>
      </c>
      <c r="X8" s="30">
        <f t="shared" si="8"/>
        <v>-0.1110245396660435</v>
      </c>
      <c r="Y8" s="30">
        <f t="shared" si="9"/>
        <v>-4.8482688467821021E-2</v>
      </c>
      <c r="Z8" s="31" t="str">
        <f t="shared" si="10"/>
        <v>**signif</v>
      </c>
    </row>
    <row r="9" spans="2:26">
      <c r="B9" s="9" t="s">
        <v>45</v>
      </c>
      <c r="C9" s="15">
        <v>0.27083692133321774</v>
      </c>
      <c r="D9" s="15">
        <v>0.10328950621185716</v>
      </c>
      <c r="E9" s="85">
        <v>8.2975670680583397E-2</v>
      </c>
      <c r="F9" s="22" t="str">
        <f t="shared" si="11"/>
        <v xml:space="preserve"> </v>
      </c>
      <c r="G9" s="15">
        <v>0.87958463407932996</v>
      </c>
      <c r="H9" s="15">
        <v>0.84105548058107893</v>
      </c>
      <c r="I9" s="85">
        <v>0.83843535212352394</v>
      </c>
      <c r="J9" s="22" t="str">
        <f t="shared" si="0"/>
        <v xml:space="preserve"> </v>
      </c>
      <c r="M9" s="14">
        <v>441</v>
      </c>
      <c r="N9" s="14">
        <v>465</v>
      </c>
      <c r="O9" s="87">
        <v>559</v>
      </c>
      <c r="Q9" s="28">
        <f t="shared" si="1"/>
        <v>-2.0313835531273763E-2</v>
      </c>
      <c r="R9" s="29">
        <f t="shared" si="2"/>
        <v>3.5890153895786821E-2</v>
      </c>
      <c r="S9" s="30">
        <f t="shared" si="3"/>
        <v>-5.6203989427060584E-2</v>
      </c>
      <c r="T9" s="30">
        <f t="shared" si="4"/>
        <v>1.5576318364513057E-2</v>
      </c>
      <c r="U9" s="31" t="str">
        <f t="shared" si="5"/>
        <v>not signif</v>
      </c>
      <c r="V9" s="28">
        <f t="shared" si="6"/>
        <v>-2.6201284575549932E-3</v>
      </c>
      <c r="W9" s="29">
        <f t="shared" si="7"/>
        <v>4.5114697854490522E-2</v>
      </c>
      <c r="X9" s="30">
        <f t="shared" si="8"/>
        <v>-4.7734826312045515E-2</v>
      </c>
      <c r="Y9" s="30">
        <f t="shared" si="9"/>
        <v>4.2494569396935529E-2</v>
      </c>
      <c r="Z9" s="31" t="str">
        <f t="shared" si="10"/>
        <v>not signif</v>
      </c>
    </row>
    <row r="10" spans="2:26">
      <c r="B10" s="9" t="s">
        <v>19</v>
      </c>
      <c r="C10" s="15">
        <v>0.17127192629736807</v>
      </c>
      <c r="D10" s="15">
        <v>0.29509991127033974</v>
      </c>
      <c r="E10" s="85">
        <v>0.12361529785520471</v>
      </c>
      <c r="F10" s="22" t="str">
        <f t="shared" si="11"/>
        <v>*</v>
      </c>
      <c r="G10" s="15">
        <v>0.95767968869679931</v>
      </c>
      <c r="H10" s="15">
        <v>0.94498594976834349</v>
      </c>
      <c r="I10" s="85">
        <v>0.97618481150750958</v>
      </c>
      <c r="J10" s="22" t="str">
        <f t="shared" si="0"/>
        <v>*</v>
      </c>
      <c r="M10" s="14">
        <v>481</v>
      </c>
      <c r="N10" s="14">
        <v>482</v>
      </c>
      <c r="O10" s="87">
        <v>844</v>
      </c>
      <c r="Q10" s="28">
        <f t="shared" si="1"/>
        <v>-0.17148461341513505</v>
      </c>
      <c r="R10" s="29">
        <f t="shared" si="2"/>
        <v>4.6379035956264261E-2</v>
      </c>
      <c r="S10" s="30">
        <f t="shared" si="3"/>
        <v>-0.21786364937139929</v>
      </c>
      <c r="T10" s="30">
        <f t="shared" si="4"/>
        <v>-0.1251055774588708</v>
      </c>
      <c r="U10" s="31" t="str">
        <f t="shared" si="5"/>
        <v>**signif</v>
      </c>
      <c r="V10" s="28">
        <f t="shared" si="6"/>
        <v>3.1198861739166084E-2</v>
      </c>
      <c r="W10" s="29">
        <f t="shared" si="7"/>
        <v>2.28071032915419E-2</v>
      </c>
      <c r="X10" s="30">
        <f t="shared" si="8"/>
        <v>8.3917584476241834E-3</v>
      </c>
      <c r="Y10" s="30">
        <f t="shared" si="9"/>
        <v>5.4005965030707981E-2</v>
      </c>
      <c r="Z10" s="31" t="str">
        <f t="shared" si="10"/>
        <v>**signif</v>
      </c>
    </row>
    <row r="11" spans="2:26">
      <c r="B11" s="9" t="s">
        <v>20</v>
      </c>
      <c r="C11" s="15">
        <v>0.23599199359362186</v>
      </c>
      <c r="D11" s="15">
        <v>0.3020545058385346</v>
      </c>
      <c r="E11" s="85">
        <v>0.28431462114248879</v>
      </c>
      <c r="F11" s="22" t="str">
        <f t="shared" si="11"/>
        <v xml:space="preserve"> </v>
      </c>
      <c r="G11" s="15">
        <v>0.9424088259363772</v>
      </c>
      <c r="H11" s="15">
        <v>0.9571275851746982</v>
      </c>
      <c r="I11" s="85">
        <v>0.97277803347605496</v>
      </c>
      <c r="J11" s="22" t="str">
        <f t="shared" si="0"/>
        <v xml:space="preserve"> </v>
      </c>
      <c r="M11" s="14">
        <v>658</v>
      </c>
      <c r="N11" s="14">
        <v>744</v>
      </c>
      <c r="O11" s="87">
        <v>780</v>
      </c>
      <c r="Q11" s="28">
        <f t="shared" si="1"/>
        <v>-1.7739884696045816E-2</v>
      </c>
      <c r="R11" s="29">
        <f t="shared" si="2"/>
        <v>4.5724263811889009E-2</v>
      </c>
      <c r="S11" s="30">
        <f t="shared" si="3"/>
        <v>-6.3464148507934831E-2</v>
      </c>
      <c r="T11" s="30">
        <f t="shared" si="4"/>
        <v>2.7984379115843193E-2</v>
      </c>
      <c r="U11" s="31" t="str">
        <f t="shared" si="5"/>
        <v>not signif</v>
      </c>
      <c r="V11" s="28">
        <f t="shared" si="6"/>
        <v>1.5650448301356756E-2</v>
      </c>
      <c r="W11" s="29">
        <f t="shared" si="7"/>
        <v>1.8501365563372615E-2</v>
      </c>
      <c r="X11" s="30">
        <f t="shared" si="8"/>
        <v>-2.8509172620158583E-3</v>
      </c>
      <c r="Y11" s="30">
        <f t="shared" si="9"/>
        <v>3.4151813864729375E-2</v>
      </c>
      <c r="Z11" s="31" t="str">
        <f t="shared" si="10"/>
        <v>not signif</v>
      </c>
    </row>
    <row r="12" spans="2:26">
      <c r="B12" s="9" t="s">
        <v>46</v>
      </c>
      <c r="C12" s="15">
        <v>0.18691487773481211</v>
      </c>
      <c r="D12" s="15">
        <v>0.15297024482291155</v>
      </c>
      <c r="E12" s="85">
        <v>0.30671248673010443</v>
      </c>
      <c r="F12" s="22" t="str">
        <f t="shared" si="11"/>
        <v>*</v>
      </c>
      <c r="G12" s="15">
        <v>0.94152962161632947</v>
      </c>
      <c r="H12" s="15">
        <v>0.95892085472963484</v>
      </c>
      <c r="I12" s="85">
        <v>0.99716504684818541</v>
      </c>
      <c r="J12" s="22" t="str">
        <f t="shared" si="0"/>
        <v>*</v>
      </c>
      <c r="M12" s="14">
        <v>460</v>
      </c>
      <c r="N12" s="14">
        <v>393</v>
      </c>
      <c r="O12" s="87">
        <v>610</v>
      </c>
      <c r="Q12" s="28">
        <f t="shared" si="1"/>
        <v>0.15374224190719288</v>
      </c>
      <c r="R12" s="29">
        <f t="shared" si="2"/>
        <v>5.1046077052389033E-2</v>
      </c>
      <c r="S12" s="30">
        <f t="shared" si="3"/>
        <v>0.10269616485480385</v>
      </c>
      <c r="T12" s="30">
        <f t="shared" si="4"/>
        <v>0.20478831895958191</v>
      </c>
      <c r="U12" s="31" t="str">
        <f t="shared" si="5"/>
        <v>**signif</v>
      </c>
      <c r="V12" s="28">
        <f t="shared" si="6"/>
        <v>3.8244192118550568E-2</v>
      </c>
      <c r="W12" s="29">
        <f t="shared" si="7"/>
        <v>2.0071346734439999E-2</v>
      </c>
      <c r="X12" s="30">
        <f t="shared" si="8"/>
        <v>1.817284538411057E-2</v>
      </c>
      <c r="Y12" s="30">
        <f t="shared" si="9"/>
        <v>5.8315538852990567E-2</v>
      </c>
      <c r="Z12" s="31" t="str">
        <f t="shared" si="10"/>
        <v>**signif</v>
      </c>
    </row>
    <row r="13" spans="2:26">
      <c r="B13" s="9" t="s">
        <v>47</v>
      </c>
      <c r="C13" s="15">
        <v>0.26273810152968557</v>
      </c>
      <c r="D13" s="15">
        <v>0.35920516753393439</v>
      </c>
      <c r="E13" s="85">
        <v>0.47559005830290324</v>
      </c>
      <c r="F13" s="22" t="str">
        <f t="shared" si="11"/>
        <v>*</v>
      </c>
      <c r="G13" s="15">
        <v>0.96377050845716905</v>
      </c>
      <c r="H13" s="15">
        <v>0.97806179300969298</v>
      </c>
      <c r="I13" s="85">
        <v>0.98626679371723269</v>
      </c>
      <c r="J13" s="22" t="str">
        <f t="shared" si="0"/>
        <v xml:space="preserve"> </v>
      </c>
      <c r="M13" s="14">
        <v>520</v>
      </c>
      <c r="N13" s="14">
        <v>1011</v>
      </c>
      <c r="O13" s="87">
        <v>853</v>
      </c>
      <c r="Q13" s="28">
        <f t="shared" si="1"/>
        <v>0.11638489076896885</v>
      </c>
      <c r="R13" s="29">
        <f t="shared" si="2"/>
        <v>4.4697331598637959E-2</v>
      </c>
      <c r="S13" s="30">
        <f t="shared" si="3"/>
        <v>7.16875591703309E-2</v>
      </c>
      <c r="T13" s="30">
        <f t="shared" si="4"/>
        <v>0.1610822223676068</v>
      </c>
      <c r="U13" s="31" t="str">
        <f t="shared" si="5"/>
        <v>**signif</v>
      </c>
      <c r="V13" s="28">
        <f t="shared" si="6"/>
        <v>8.2050007075397113E-3</v>
      </c>
      <c r="W13" s="29">
        <f t="shared" si="7"/>
        <v>1.1938676952131593E-2</v>
      </c>
      <c r="X13" s="30">
        <f t="shared" si="8"/>
        <v>-3.7336762445918815E-3</v>
      </c>
      <c r="Y13" s="30">
        <f t="shared" si="9"/>
        <v>2.0143677659671302E-2</v>
      </c>
      <c r="Z13" s="31" t="str">
        <f t="shared" si="10"/>
        <v>not signif</v>
      </c>
    </row>
    <row r="14" spans="2:26">
      <c r="B14" s="9" t="s">
        <v>25</v>
      </c>
      <c r="C14" s="15">
        <v>0.33993061712650474</v>
      </c>
      <c r="D14" s="15">
        <v>0.37654406166882221</v>
      </c>
      <c r="E14" s="85">
        <v>0.33442310185357493</v>
      </c>
      <c r="F14" s="22" t="str">
        <f t="shared" si="11"/>
        <v xml:space="preserve"> </v>
      </c>
      <c r="G14" s="15">
        <v>0.97663552725316183</v>
      </c>
      <c r="H14" s="15">
        <v>0.98029284424276197</v>
      </c>
      <c r="I14" s="85">
        <v>0.94843835730855852</v>
      </c>
      <c r="J14" s="22" t="str">
        <f t="shared" si="0"/>
        <v>*</v>
      </c>
      <c r="M14" s="14">
        <v>1241</v>
      </c>
      <c r="N14" s="23">
        <v>1120</v>
      </c>
      <c r="O14" s="87">
        <v>882</v>
      </c>
      <c r="Q14" s="28">
        <f t="shared" si="1"/>
        <v>-4.2120959815247272E-2</v>
      </c>
      <c r="R14" s="29">
        <f t="shared" si="2"/>
        <v>4.2127192521002117E-2</v>
      </c>
      <c r="S14" s="30">
        <f t="shared" si="3"/>
        <v>-8.4248152336249382E-2</v>
      </c>
      <c r="T14" s="30">
        <f t="shared" si="4"/>
        <v>6.2327057548453024E-6</v>
      </c>
      <c r="U14" s="31" t="str">
        <f t="shared" si="5"/>
        <v>not signif</v>
      </c>
      <c r="V14" s="28">
        <f t="shared" si="6"/>
        <v>-3.1854486934203452E-2</v>
      </c>
      <c r="W14" s="29">
        <f t="shared" si="7"/>
        <v>1.6711173942989578E-2</v>
      </c>
      <c r="X14" s="30">
        <f t="shared" si="8"/>
        <v>-4.856566087719303E-2</v>
      </c>
      <c r="Y14" s="30">
        <f t="shared" si="9"/>
        <v>-1.5143312991213874E-2</v>
      </c>
      <c r="Z14" s="31" t="str">
        <f t="shared" si="10"/>
        <v>**signif</v>
      </c>
    </row>
    <row r="15" spans="2:26">
      <c r="B15" s="9" t="s">
        <v>48</v>
      </c>
      <c r="C15" s="15">
        <v>8.2931233363055717E-2</v>
      </c>
      <c r="D15" s="15">
        <v>0.13545421211926897</v>
      </c>
      <c r="E15" s="85">
        <v>0.32935644416246729</v>
      </c>
      <c r="F15" s="22" t="str">
        <f t="shared" si="11"/>
        <v>*</v>
      </c>
      <c r="G15" s="15">
        <v>0.94900274007085772</v>
      </c>
      <c r="H15" s="15">
        <v>0.96476138268289857</v>
      </c>
      <c r="I15" s="85">
        <v>0.98042583687591489</v>
      </c>
      <c r="J15" s="22" t="str">
        <f t="shared" si="0"/>
        <v xml:space="preserve"> </v>
      </c>
      <c r="M15" s="14">
        <v>611</v>
      </c>
      <c r="N15" s="14">
        <v>648</v>
      </c>
      <c r="O15" s="87">
        <v>575</v>
      </c>
      <c r="Q15" s="28">
        <f t="shared" si="1"/>
        <v>0.19390223204319831</v>
      </c>
      <c r="R15" s="29">
        <f t="shared" si="2"/>
        <v>4.6582903415249746E-2</v>
      </c>
      <c r="S15" s="30">
        <f t="shared" si="3"/>
        <v>0.14731932862794855</v>
      </c>
      <c r="T15" s="30">
        <f t="shared" si="4"/>
        <v>0.24048513545844807</v>
      </c>
      <c r="U15" s="31" t="str">
        <f t="shared" si="5"/>
        <v>**signif</v>
      </c>
      <c r="V15" s="28">
        <f t="shared" si="6"/>
        <v>1.5664454193016319E-2</v>
      </c>
      <c r="W15" s="29">
        <f t="shared" si="7"/>
        <v>1.8159372442326752E-2</v>
      </c>
      <c r="X15" s="30">
        <f t="shared" si="8"/>
        <v>-2.4949182493104322E-3</v>
      </c>
      <c r="Y15" s="30">
        <f t="shared" si="9"/>
        <v>3.3823826635343071E-2</v>
      </c>
      <c r="Z15" s="31" t="str">
        <f t="shared" si="10"/>
        <v>not signif</v>
      </c>
    </row>
    <row r="16" spans="2:26">
      <c r="B16" s="9" t="s">
        <v>28</v>
      </c>
      <c r="C16" s="15">
        <v>0.19329599676760625</v>
      </c>
      <c r="D16" s="15">
        <v>0.14847745972052009</v>
      </c>
      <c r="E16" s="85">
        <v>0.25415318024637223</v>
      </c>
      <c r="F16" s="22" t="str">
        <f t="shared" si="11"/>
        <v>*</v>
      </c>
      <c r="G16" s="15">
        <v>0.97782521143327927</v>
      </c>
      <c r="H16" s="15">
        <v>0.97983548264700049</v>
      </c>
      <c r="I16" s="85">
        <v>0.98795731747026416</v>
      </c>
      <c r="J16" s="22" t="str">
        <f t="shared" si="0"/>
        <v xml:space="preserve"> </v>
      </c>
      <c r="M16" s="14">
        <v>782</v>
      </c>
      <c r="N16" s="14">
        <v>686</v>
      </c>
      <c r="O16" s="87">
        <v>755</v>
      </c>
      <c r="Q16" s="28">
        <f t="shared" si="1"/>
        <v>0.10567572052585214</v>
      </c>
      <c r="R16" s="29">
        <f t="shared" si="2"/>
        <v>4.0896659523863781E-2</v>
      </c>
      <c r="S16" s="30">
        <f t="shared" si="3"/>
        <v>6.4779061001988353E-2</v>
      </c>
      <c r="T16" s="30">
        <f t="shared" si="4"/>
        <v>0.14657238004971593</v>
      </c>
      <c r="U16" s="31" t="str">
        <f t="shared" si="5"/>
        <v>**signif</v>
      </c>
      <c r="V16" s="28">
        <f t="shared" si="6"/>
        <v>8.1218348232636739E-3</v>
      </c>
      <c r="W16" s="29">
        <f t="shared" si="7"/>
        <v>1.3083657381286765E-2</v>
      </c>
      <c r="X16" s="30">
        <f t="shared" si="8"/>
        <v>-4.9618225580230907E-3</v>
      </c>
      <c r="Y16" s="30">
        <f t="shared" si="9"/>
        <v>2.1205492204550438E-2</v>
      </c>
      <c r="Z16" s="31" t="str">
        <f t="shared" si="10"/>
        <v>not signif</v>
      </c>
    </row>
    <row r="17" spans="2:26" ht="15.75" thickBot="1">
      <c r="B17" s="9" t="s">
        <v>49</v>
      </c>
      <c r="C17" s="15">
        <v>0.10495777111089316</v>
      </c>
      <c r="D17" s="15">
        <v>0.27666717225489518</v>
      </c>
      <c r="E17" s="85">
        <v>0.23106902955644765</v>
      </c>
      <c r="F17" s="22" t="str">
        <f t="shared" si="11"/>
        <v xml:space="preserve"> </v>
      </c>
      <c r="G17" s="15">
        <v>0.91687764606400812</v>
      </c>
      <c r="H17" s="15">
        <v>0.96465418992419327</v>
      </c>
      <c r="I17" s="85">
        <v>0.95867894791969177</v>
      </c>
      <c r="J17" s="22" t="str">
        <f t="shared" si="0"/>
        <v xml:space="preserve"> </v>
      </c>
      <c r="M17" s="14">
        <v>473</v>
      </c>
      <c r="N17" s="14">
        <v>748</v>
      </c>
      <c r="O17" s="87">
        <v>636</v>
      </c>
      <c r="Q17" s="28">
        <f t="shared" si="1"/>
        <v>-4.559814269844753E-2</v>
      </c>
      <c r="R17" s="29">
        <f t="shared" si="2"/>
        <v>4.5836701344890818E-2</v>
      </c>
      <c r="S17" s="30">
        <f t="shared" si="3"/>
        <v>-9.1434844043338348E-2</v>
      </c>
      <c r="T17" s="30">
        <f t="shared" si="4"/>
        <v>2.3855864644328761E-4</v>
      </c>
      <c r="U17" s="31" t="str">
        <f t="shared" si="5"/>
        <v>not signif</v>
      </c>
      <c r="V17" s="28">
        <f t="shared" si="6"/>
        <v>-5.975242004501502E-3</v>
      </c>
      <c r="W17" s="29">
        <f t="shared" si="7"/>
        <v>2.0356570267220871E-2</v>
      </c>
      <c r="X17" s="30">
        <f t="shared" si="8"/>
        <v>-2.6331812271722373E-2</v>
      </c>
      <c r="Y17" s="30">
        <f t="shared" si="9"/>
        <v>1.4381328262719369E-2</v>
      </c>
      <c r="Z17" s="31" t="str">
        <f t="shared" si="10"/>
        <v>not signif</v>
      </c>
    </row>
    <row r="18" spans="2:26" ht="15.75" thickBot="1">
      <c r="B18" s="10" t="s">
        <v>50</v>
      </c>
      <c r="C18" s="13">
        <v>0.23117487494601849</v>
      </c>
      <c r="D18" s="13">
        <v>0.21163093883837578</v>
      </c>
      <c r="E18" s="86">
        <v>0.25973788660572877</v>
      </c>
      <c r="F18" s="32" t="str">
        <f t="shared" si="11"/>
        <v>*</v>
      </c>
      <c r="G18" s="13">
        <v>0.94820441269356526</v>
      </c>
      <c r="H18" s="13">
        <v>0.9554581937349329</v>
      </c>
      <c r="I18" s="86">
        <v>0.94785618707348351</v>
      </c>
      <c r="J18" s="32" t="str">
        <f t="shared" si="0"/>
        <v>*</v>
      </c>
      <c r="M18" s="25">
        <v>7028</v>
      </c>
      <c r="N18" s="26">
        <v>8168</v>
      </c>
      <c r="O18" s="88">
        <v>7770</v>
      </c>
      <c r="Q18" s="28">
        <f t="shared" si="1"/>
        <v>4.8106947767352998E-2</v>
      </c>
      <c r="R18" s="29">
        <f t="shared" si="2"/>
        <v>1.3173206309956699E-2</v>
      </c>
      <c r="S18" s="30">
        <f t="shared" si="3"/>
        <v>3.4933741457396299E-2</v>
      </c>
      <c r="T18" s="30">
        <f t="shared" si="4"/>
        <v>6.1280154077309697E-2</v>
      </c>
      <c r="U18" s="31" t="str">
        <f t="shared" si="5"/>
        <v>**signif</v>
      </c>
      <c r="V18" s="28">
        <f t="shared" si="6"/>
        <v>-7.6020066614493897E-3</v>
      </c>
      <c r="W18" s="29">
        <f t="shared" si="7"/>
        <v>6.6672549293256035E-3</v>
      </c>
      <c r="X18" s="30">
        <f t="shared" si="8"/>
        <v>-1.4269261590774993E-2</v>
      </c>
      <c r="Y18" s="30">
        <f t="shared" si="9"/>
        <v>-9.3475173212378623E-4</v>
      </c>
      <c r="Z18" s="31" t="str">
        <f t="shared" si="10"/>
        <v>**signif</v>
      </c>
    </row>
    <row r="19" spans="2:26">
      <c r="B19" s="75" t="s">
        <v>66</v>
      </c>
      <c r="C19" s="75"/>
      <c r="D19" s="75"/>
    </row>
  </sheetData>
  <mergeCells count="8">
    <mergeCell ref="B19:D19"/>
    <mergeCell ref="Q3:Z3"/>
    <mergeCell ref="B4:B5"/>
    <mergeCell ref="C4:F4"/>
    <mergeCell ref="G4:J4"/>
    <mergeCell ref="M4:O4"/>
    <mergeCell ref="Q4:U4"/>
    <mergeCell ref="V4:Z4"/>
  </mergeCells>
  <hyperlinks>
    <hyperlink ref="E1" location="Contents!A1" display="Back to contents"/>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dimension ref="A1:R119"/>
  <sheetViews>
    <sheetView topLeftCell="A67" workbookViewId="0">
      <selection activeCell="A8" sqref="A8:A119"/>
    </sheetView>
  </sheetViews>
  <sheetFormatPr defaultColWidth="9.140625" defaultRowHeight="12.75"/>
  <cols>
    <col min="1" max="1" width="8.85546875" style="2" customWidth="1"/>
    <col min="2" max="2" width="17.85546875" style="57" customWidth="1"/>
    <col min="3" max="3" width="25.7109375" style="57" bestFit="1" customWidth="1"/>
    <col min="4" max="5" width="19" style="2" customWidth="1"/>
    <col min="6" max="6" width="17.5703125" style="2" customWidth="1"/>
    <col min="7" max="16384" width="9.140625" style="2"/>
  </cols>
  <sheetData>
    <row r="1" spans="1:18" ht="15.75" thickBot="1">
      <c r="E1" s="3" t="s">
        <v>5</v>
      </c>
    </row>
    <row r="2" spans="1:18" ht="13.5" thickBot="1">
      <c r="B2" s="53"/>
      <c r="C2" s="53"/>
      <c r="D2" s="34"/>
      <c r="E2" s="34"/>
      <c r="F2" s="34"/>
      <c r="G2" s="77" t="s">
        <v>204</v>
      </c>
      <c r="H2" s="78"/>
      <c r="I2" s="78"/>
      <c r="J2" s="78"/>
      <c r="K2" s="78"/>
      <c r="L2" s="78"/>
      <c r="M2" s="78"/>
      <c r="N2" s="78"/>
      <c r="O2" s="79"/>
      <c r="P2" s="33"/>
    </row>
    <row r="3" spans="1:18" ht="13.5" thickBot="1">
      <c r="A3" s="33"/>
      <c r="B3" s="53"/>
      <c r="C3" s="53"/>
      <c r="D3" s="34"/>
      <c r="E3" s="34"/>
      <c r="F3" s="34"/>
      <c r="G3" s="77" t="s">
        <v>71</v>
      </c>
      <c r="H3" s="78"/>
      <c r="I3" s="78"/>
      <c r="J3" s="78"/>
      <c r="K3" s="78"/>
      <c r="L3" s="78"/>
      <c r="M3" s="78"/>
      <c r="N3" s="79"/>
      <c r="O3" s="83" t="s">
        <v>12</v>
      </c>
      <c r="P3" s="80" t="s">
        <v>72</v>
      </c>
    </row>
    <row r="4" spans="1:18" ht="15" customHeight="1" thickBot="1">
      <c r="A4" s="33"/>
      <c r="B4" s="53"/>
      <c r="C4" s="53"/>
      <c r="D4" s="35"/>
      <c r="E4" s="35"/>
      <c r="F4" s="35"/>
      <c r="G4" s="36" t="s">
        <v>73</v>
      </c>
      <c r="H4" s="37" t="s">
        <v>74</v>
      </c>
      <c r="I4" s="37" t="s">
        <v>75</v>
      </c>
      <c r="J4" s="37" t="s">
        <v>76</v>
      </c>
      <c r="K4" s="37" t="s">
        <v>77</v>
      </c>
      <c r="L4" s="37" t="s">
        <v>78</v>
      </c>
      <c r="M4" s="37" t="s">
        <v>79</v>
      </c>
      <c r="N4" s="38" t="s">
        <v>80</v>
      </c>
      <c r="O4" s="84"/>
      <c r="P4" s="81"/>
      <c r="R4" s="39"/>
    </row>
    <row r="5" spans="1:18" ht="15" customHeight="1">
      <c r="A5" s="33"/>
      <c r="B5" s="53"/>
      <c r="C5" s="53"/>
      <c r="D5" s="40"/>
      <c r="E5" s="40"/>
      <c r="F5" s="40" t="s">
        <v>12</v>
      </c>
      <c r="G5" s="41">
        <f t="shared" ref="G5:O5" si="0">SUM(G8:G119)</f>
        <v>0</v>
      </c>
      <c r="H5" s="41">
        <f t="shared" si="0"/>
        <v>226</v>
      </c>
      <c r="I5" s="41">
        <f t="shared" si="0"/>
        <v>1462</v>
      </c>
      <c r="J5" s="41">
        <f t="shared" si="0"/>
        <v>202</v>
      </c>
      <c r="K5" s="41">
        <f t="shared" si="0"/>
        <v>5565</v>
      </c>
      <c r="L5" s="41">
        <f t="shared" si="0"/>
        <v>308</v>
      </c>
      <c r="M5" s="41">
        <f t="shared" si="0"/>
        <v>6</v>
      </c>
      <c r="N5" s="41">
        <f t="shared" si="0"/>
        <v>1</v>
      </c>
      <c r="O5" s="61">
        <f t="shared" si="0"/>
        <v>7770</v>
      </c>
      <c r="P5" s="81"/>
    </row>
    <row r="6" spans="1:18" ht="15.75" customHeight="1" thickBot="1">
      <c r="A6" s="42"/>
      <c r="B6" s="54"/>
      <c r="C6" s="54"/>
      <c r="D6" s="43"/>
      <c r="E6" s="43"/>
      <c r="F6" s="43" t="s">
        <v>203</v>
      </c>
      <c r="G6" s="44">
        <f>G5/$O5</f>
        <v>0</v>
      </c>
      <c r="H6" s="44">
        <f t="shared" ref="H6:M6" si="1">H5/$O5</f>
        <v>2.9086229086229085E-2</v>
      </c>
      <c r="I6" s="44">
        <f t="shared" si="1"/>
        <v>0.18815958815958816</v>
      </c>
      <c r="J6" s="44">
        <f t="shared" si="1"/>
        <v>2.5997425997425997E-2</v>
      </c>
      <c r="K6" s="44">
        <f t="shared" si="1"/>
        <v>0.71621621621621623</v>
      </c>
      <c r="L6" s="44">
        <f t="shared" si="1"/>
        <v>3.9639639639639637E-2</v>
      </c>
      <c r="M6" s="44">
        <f t="shared" si="1"/>
        <v>7.722007722007722E-4</v>
      </c>
      <c r="N6" s="44">
        <f>N5/$O5</f>
        <v>1.2870012870012869E-4</v>
      </c>
      <c r="O6" s="62">
        <f>O5/$O5</f>
        <v>1</v>
      </c>
      <c r="P6" s="81"/>
    </row>
    <row r="7" spans="1:18" ht="15" customHeight="1" thickBot="1">
      <c r="A7" s="45" t="s">
        <v>81</v>
      </c>
      <c r="B7" s="55" t="s">
        <v>82</v>
      </c>
      <c r="C7" s="65" t="s">
        <v>218</v>
      </c>
      <c r="D7" s="46" t="s">
        <v>83</v>
      </c>
      <c r="E7" s="46" t="s">
        <v>84</v>
      </c>
      <c r="F7" s="46" t="s">
        <v>43</v>
      </c>
      <c r="G7" s="58" t="s">
        <v>73</v>
      </c>
      <c r="H7" s="59" t="s">
        <v>74</v>
      </c>
      <c r="I7" s="59" t="s">
        <v>75</v>
      </c>
      <c r="J7" s="59" t="s">
        <v>76</v>
      </c>
      <c r="K7" s="59" t="s">
        <v>77</v>
      </c>
      <c r="L7" s="59" t="s">
        <v>78</v>
      </c>
      <c r="M7" s="59" t="s">
        <v>79</v>
      </c>
      <c r="N7" s="60" t="s">
        <v>80</v>
      </c>
      <c r="O7" s="63" t="s">
        <v>85</v>
      </c>
      <c r="P7" s="82"/>
    </row>
    <row r="8" spans="1:18">
      <c r="A8" s="47">
        <v>1</v>
      </c>
      <c r="B8" s="56" t="s">
        <v>86</v>
      </c>
      <c r="C8" s="66"/>
      <c r="D8" s="48" t="s">
        <v>87</v>
      </c>
      <c r="E8" s="48" t="s">
        <v>88</v>
      </c>
      <c r="F8" s="48" t="s">
        <v>86</v>
      </c>
      <c r="G8" s="91">
        <v>0</v>
      </c>
      <c r="H8" s="91">
        <v>1</v>
      </c>
      <c r="I8" s="91">
        <v>10</v>
      </c>
      <c r="J8" s="91">
        <v>0</v>
      </c>
      <c r="K8" s="91">
        <v>39</v>
      </c>
      <c r="L8" s="91">
        <v>0</v>
      </c>
      <c r="M8" s="91">
        <v>0</v>
      </c>
      <c r="N8" s="91">
        <v>0</v>
      </c>
      <c r="O8" s="91">
        <v>50</v>
      </c>
      <c r="P8" s="89">
        <v>1.0069988195434774</v>
      </c>
    </row>
    <row r="9" spans="1:18">
      <c r="A9" s="47">
        <v>2</v>
      </c>
      <c r="B9" s="56" t="s">
        <v>86</v>
      </c>
      <c r="C9" s="66"/>
      <c r="D9" s="48" t="s">
        <v>87</v>
      </c>
      <c r="E9" s="48" t="s">
        <v>88</v>
      </c>
      <c r="F9" s="48" t="s">
        <v>86</v>
      </c>
      <c r="G9" s="91">
        <v>0</v>
      </c>
      <c r="H9" s="91">
        <v>0</v>
      </c>
      <c r="I9" s="91">
        <v>2</v>
      </c>
      <c r="J9" s="91">
        <v>1</v>
      </c>
      <c r="K9" s="91">
        <v>59</v>
      </c>
      <c r="L9" s="91">
        <v>6</v>
      </c>
      <c r="M9" s="91">
        <v>0</v>
      </c>
      <c r="N9" s="91">
        <v>0</v>
      </c>
      <c r="O9" s="91">
        <v>68</v>
      </c>
      <c r="P9" s="89">
        <v>1.0069988195434774</v>
      </c>
    </row>
    <row r="10" spans="1:18">
      <c r="A10" s="47">
        <v>3</v>
      </c>
      <c r="B10" s="56" t="s">
        <v>86</v>
      </c>
      <c r="C10" s="66"/>
      <c r="D10" s="48" t="s">
        <v>89</v>
      </c>
      <c r="E10" s="48" t="s">
        <v>90</v>
      </c>
      <c r="F10" s="48" t="s">
        <v>86</v>
      </c>
      <c r="G10" s="91">
        <v>0</v>
      </c>
      <c r="H10" s="91">
        <v>0</v>
      </c>
      <c r="I10" s="91">
        <v>29</v>
      </c>
      <c r="J10" s="91">
        <v>9</v>
      </c>
      <c r="K10" s="91">
        <v>67</v>
      </c>
      <c r="L10" s="91">
        <v>3</v>
      </c>
      <c r="M10" s="91">
        <v>0</v>
      </c>
      <c r="N10" s="91">
        <v>0</v>
      </c>
      <c r="O10" s="91">
        <v>108</v>
      </c>
      <c r="P10" s="89">
        <v>0.79305639373001069</v>
      </c>
    </row>
    <row r="11" spans="1:18">
      <c r="A11" s="47">
        <v>4</v>
      </c>
      <c r="B11" s="56" t="s">
        <v>86</v>
      </c>
      <c r="C11" s="66"/>
      <c r="D11" s="48" t="s">
        <v>89</v>
      </c>
      <c r="E11" s="48" t="s">
        <v>90</v>
      </c>
      <c r="F11" s="48" t="s">
        <v>86</v>
      </c>
      <c r="G11" s="91">
        <v>0</v>
      </c>
      <c r="H11" s="91">
        <v>0</v>
      </c>
      <c r="I11" s="91">
        <v>3</v>
      </c>
      <c r="J11" s="91">
        <v>10</v>
      </c>
      <c r="K11" s="91">
        <v>79</v>
      </c>
      <c r="L11" s="91">
        <v>2</v>
      </c>
      <c r="M11" s="91">
        <v>0</v>
      </c>
      <c r="N11" s="91">
        <v>0</v>
      </c>
      <c r="O11" s="91">
        <v>94</v>
      </c>
      <c r="P11" s="89">
        <v>0.79305639373001069</v>
      </c>
    </row>
    <row r="12" spans="1:18">
      <c r="A12" s="47">
        <v>5</v>
      </c>
      <c r="B12" s="56" t="s">
        <v>86</v>
      </c>
      <c r="C12" s="66"/>
      <c r="D12" s="48" t="s">
        <v>89</v>
      </c>
      <c r="E12" s="48" t="s">
        <v>91</v>
      </c>
      <c r="F12" s="48" t="s">
        <v>86</v>
      </c>
      <c r="G12" s="91">
        <v>0</v>
      </c>
      <c r="H12" s="91">
        <v>0</v>
      </c>
      <c r="I12" s="91">
        <v>5</v>
      </c>
      <c r="J12" s="91">
        <v>1</v>
      </c>
      <c r="K12" s="91">
        <v>14</v>
      </c>
      <c r="L12" s="91">
        <v>2</v>
      </c>
      <c r="M12" s="91">
        <v>0</v>
      </c>
      <c r="N12" s="91">
        <v>0</v>
      </c>
      <c r="O12" s="91">
        <v>22</v>
      </c>
      <c r="P12" s="89">
        <v>1.6362498602749789</v>
      </c>
    </row>
    <row r="13" spans="1:18">
      <c r="A13" s="47">
        <v>6</v>
      </c>
      <c r="B13" s="56" t="s">
        <v>92</v>
      </c>
      <c r="C13" s="66"/>
      <c r="D13" s="48" t="s">
        <v>93</v>
      </c>
      <c r="E13" s="48" t="s">
        <v>94</v>
      </c>
      <c r="F13" s="48" t="s">
        <v>95</v>
      </c>
      <c r="G13" s="91">
        <v>0</v>
      </c>
      <c r="H13" s="91">
        <v>0</v>
      </c>
      <c r="I13" s="91">
        <v>6</v>
      </c>
      <c r="J13" s="91">
        <v>0</v>
      </c>
      <c r="K13" s="91">
        <v>33</v>
      </c>
      <c r="L13" s="91">
        <v>0</v>
      </c>
      <c r="M13" s="91">
        <v>0</v>
      </c>
      <c r="N13" s="91">
        <v>0</v>
      </c>
      <c r="O13" s="91">
        <v>39</v>
      </c>
      <c r="P13" s="89">
        <v>2.6694322309911755</v>
      </c>
    </row>
    <row r="14" spans="1:18">
      <c r="A14" s="47">
        <v>7</v>
      </c>
      <c r="B14" s="56" t="s">
        <v>92</v>
      </c>
      <c r="C14" s="66"/>
      <c r="D14" s="48" t="s">
        <v>93</v>
      </c>
      <c r="E14" s="48" t="s">
        <v>94</v>
      </c>
      <c r="F14" s="48" t="s">
        <v>95</v>
      </c>
      <c r="G14" s="91">
        <v>0</v>
      </c>
      <c r="H14" s="91">
        <v>0</v>
      </c>
      <c r="I14" s="91">
        <v>8</v>
      </c>
      <c r="J14" s="91">
        <v>0</v>
      </c>
      <c r="K14" s="91">
        <v>20</v>
      </c>
      <c r="L14" s="91">
        <v>0</v>
      </c>
      <c r="M14" s="91">
        <v>0</v>
      </c>
      <c r="N14" s="91">
        <v>0</v>
      </c>
      <c r="O14" s="91">
        <v>28</v>
      </c>
      <c r="P14" s="89">
        <v>2.6694322309911755</v>
      </c>
    </row>
    <row r="15" spans="1:18">
      <c r="A15" s="47">
        <v>8</v>
      </c>
      <c r="B15" s="56" t="s">
        <v>92</v>
      </c>
      <c r="C15" s="66" t="s">
        <v>209</v>
      </c>
      <c r="D15" s="48" t="s">
        <v>96</v>
      </c>
      <c r="E15" s="48" t="s">
        <v>94</v>
      </c>
      <c r="F15" s="48" t="s">
        <v>95</v>
      </c>
      <c r="G15" s="91">
        <v>0</v>
      </c>
      <c r="H15" s="91">
        <v>0</v>
      </c>
      <c r="I15" s="91">
        <v>12</v>
      </c>
      <c r="J15" s="91">
        <v>0</v>
      </c>
      <c r="K15" s="91">
        <v>83</v>
      </c>
      <c r="L15" s="91">
        <v>0</v>
      </c>
      <c r="M15" s="91">
        <v>0</v>
      </c>
      <c r="N15" s="91">
        <v>0</v>
      </c>
      <c r="O15" s="91">
        <v>95</v>
      </c>
      <c r="P15" s="89">
        <v>1.1658436911844123</v>
      </c>
    </row>
    <row r="16" spans="1:18">
      <c r="A16" s="47">
        <v>9</v>
      </c>
      <c r="B16" s="56" t="s">
        <v>92</v>
      </c>
      <c r="C16" s="66" t="s">
        <v>209</v>
      </c>
      <c r="D16" s="48" t="s">
        <v>96</v>
      </c>
      <c r="E16" s="48" t="s">
        <v>94</v>
      </c>
      <c r="F16" s="48" t="s">
        <v>95</v>
      </c>
      <c r="G16" s="91">
        <v>0</v>
      </c>
      <c r="H16" s="91">
        <v>0</v>
      </c>
      <c r="I16" s="91">
        <v>4</v>
      </c>
      <c r="J16" s="91">
        <v>0</v>
      </c>
      <c r="K16" s="91">
        <v>27</v>
      </c>
      <c r="L16" s="91">
        <v>0</v>
      </c>
      <c r="M16" s="91">
        <v>0</v>
      </c>
      <c r="N16" s="91">
        <v>0</v>
      </c>
      <c r="O16" s="91">
        <v>31</v>
      </c>
      <c r="P16" s="89">
        <v>1.1658436911844123</v>
      </c>
    </row>
    <row r="17" spans="1:16">
      <c r="A17" s="47">
        <v>10</v>
      </c>
      <c r="B17" s="56" t="s">
        <v>92</v>
      </c>
      <c r="C17" s="66" t="s">
        <v>209</v>
      </c>
      <c r="D17" s="48" t="s">
        <v>96</v>
      </c>
      <c r="E17" s="48" t="s">
        <v>94</v>
      </c>
      <c r="F17" s="48" t="s">
        <v>95</v>
      </c>
      <c r="G17" s="91">
        <v>0</v>
      </c>
      <c r="H17" s="91">
        <v>0</v>
      </c>
      <c r="I17" s="91">
        <v>7</v>
      </c>
      <c r="J17" s="91">
        <v>0</v>
      </c>
      <c r="K17" s="91">
        <v>89</v>
      </c>
      <c r="L17" s="91">
        <v>0</v>
      </c>
      <c r="M17" s="91">
        <v>0</v>
      </c>
      <c r="N17" s="91">
        <v>0</v>
      </c>
      <c r="O17" s="91">
        <v>96</v>
      </c>
      <c r="P17" s="89">
        <v>1.1658436911844123</v>
      </c>
    </row>
    <row r="18" spans="1:16">
      <c r="A18" s="47">
        <v>11</v>
      </c>
      <c r="B18" s="56" t="s">
        <v>92</v>
      </c>
      <c r="C18" s="66" t="s">
        <v>209</v>
      </c>
      <c r="D18" s="48" t="s">
        <v>96</v>
      </c>
      <c r="E18" s="48" t="s">
        <v>94</v>
      </c>
      <c r="F18" s="48" t="s">
        <v>95</v>
      </c>
      <c r="G18" s="91">
        <v>0</v>
      </c>
      <c r="H18" s="91">
        <v>0</v>
      </c>
      <c r="I18" s="91">
        <v>14</v>
      </c>
      <c r="J18" s="91">
        <v>0</v>
      </c>
      <c r="K18" s="91">
        <v>93</v>
      </c>
      <c r="L18" s="91">
        <v>0</v>
      </c>
      <c r="M18" s="91">
        <v>0</v>
      </c>
      <c r="N18" s="91">
        <v>0</v>
      </c>
      <c r="O18" s="91">
        <v>107</v>
      </c>
      <c r="P18" s="89">
        <v>1.1658436911844123</v>
      </c>
    </row>
    <row r="19" spans="1:16">
      <c r="A19" s="47">
        <v>12</v>
      </c>
      <c r="B19" s="56" t="s">
        <v>92</v>
      </c>
      <c r="C19" s="66" t="s">
        <v>210</v>
      </c>
      <c r="D19" s="48" t="s">
        <v>97</v>
      </c>
      <c r="E19" s="48" t="s">
        <v>94</v>
      </c>
      <c r="F19" s="48" t="s">
        <v>95</v>
      </c>
      <c r="G19" s="91">
        <v>0</v>
      </c>
      <c r="H19" s="91">
        <v>22</v>
      </c>
      <c r="I19" s="91">
        <v>8</v>
      </c>
      <c r="J19" s="91">
        <v>0</v>
      </c>
      <c r="K19" s="91">
        <v>25</v>
      </c>
      <c r="L19" s="91">
        <v>5</v>
      </c>
      <c r="M19" s="91">
        <v>1</v>
      </c>
      <c r="N19" s="91">
        <v>0</v>
      </c>
      <c r="O19" s="91">
        <v>61</v>
      </c>
      <c r="P19" s="89">
        <v>2.0959889831232164</v>
      </c>
    </row>
    <row r="20" spans="1:16">
      <c r="A20" s="47">
        <v>13</v>
      </c>
      <c r="B20" s="56" t="s">
        <v>92</v>
      </c>
      <c r="C20" s="66" t="s">
        <v>210</v>
      </c>
      <c r="D20" s="48" t="s">
        <v>97</v>
      </c>
      <c r="E20" s="48" t="s">
        <v>94</v>
      </c>
      <c r="F20" s="48" t="s">
        <v>95</v>
      </c>
      <c r="G20" s="91">
        <v>0</v>
      </c>
      <c r="H20" s="91">
        <v>12</v>
      </c>
      <c r="I20" s="91">
        <v>17</v>
      </c>
      <c r="J20" s="91">
        <v>0</v>
      </c>
      <c r="K20" s="91">
        <v>33</v>
      </c>
      <c r="L20" s="91">
        <v>5</v>
      </c>
      <c r="M20" s="91">
        <v>0</v>
      </c>
      <c r="N20" s="91">
        <v>0</v>
      </c>
      <c r="O20" s="91">
        <v>67</v>
      </c>
      <c r="P20" s="89">
        <v>2.0959889831232164</v>
      </c>
    </row>
    <row r="21" spans="1:16">
      <c r="A21" s="47">
        <v>14</v>
      </c>
      <c r="B21" s="56" t="s">
        <v>92</v>
      </c>
      <c r="C21" s="66" t="s">
        <v>210</v>
      </c>
      <c r="D21" s="48" t="s">
        <v>97</v>
      </c>
      <c r="E21" s="48" t="s">
        <v>94</v>
      </c>
      <c r="F21" s="48" t="s">
        <v>95</v>
      </c>
      <c r="G21" s="91">
        <v>0</v>
      </c>
      <c r="H21" s="91">
        <v>12</v>
      </c>
      <c r="I21" s="91">
        <v>11</v>
      </c>
      <c r="J21" s="91">
        <v>0</v>
      </c>
      <c r="K21" s="91">
        <v>30</v>
      </c>
      <c r="L21" s="91">
        <v>7</v>
      </c>
      <c r="M21" s="91">
        <v>0</v>
      </c>
      <c r="N21" s="91">
        <v>0</v>
      </c>
      <c r="O21" s="91">
        <v>60</v>
      </c>
      <c r="P21" s="89">
        <v>2.0959889831232164</v>
      </c>
    </row>
    <row r="22" spans="1:16">
      <c r="A22" s="47">
        <v>15</v>
      </c>
      <c r="B22" s="56" t="s">
        <v>92</v>
      </c>
      <c r="C22" s="66" t="s">
        <v>211</v>
      </c>
      <c r="D22" s="48" t="s">
        <v>98</v>
      </c>
      <c r="E22" s="48" t="s">
        <v>94</v>
      </c>
      <c r="F22" s="48" t="s">
        <v>99</v>
      </c>
      <c r="G22" s="91">
        <v>0</v>
      </c>
      <c r="H22" s="91">
        <v>17</v>
      </c>
      <c r="I22" s="91">
        <v>4</v>
      </c>
      <c r="J22" s="91">
        <v>0</v>
      </c>
      <c r="K22" s="91">
        <v>31</v>
      </c>
      <c r="L22" s="91">
        <v>6</v>
      </c>
      <c r="M22" s="91">
        <v>0</v>
      </c>
      <c r="N22" s="91">
        <v>0</v>
      </c>
      <c r="O22" s="91">
        <v>58</v>
      </c>
      <c r="P22" s="89">
        <v>2.9298894742043133</v>
      </c>
    </row>
    <row r="23" spans="1:16">
      <c r="A23" s="47">
        <v>16</v>
      </c>
      <c r="B23" s="56" t="s">
        <v>92</v>
      </c>
      <c r="C23" s="66" t="s">
        <v>211</v>
      </c>
      <c r="D23" s="48" t="s">
        <v>98</v>
      </c>
      <c r="E23" s="48" t="s">
        <v>94</v>
      </c>
      <c r="F23" s="48" t="s">
        <v>99</v>
      </c>
      <c r="G23" s="91">
        <v>0</v>
      </c>
      <c r="H23" s="91">
        <v>9</v>
      </c>
      <c r="I23" s="91">
        <v>16</v>
      </c>
      <c r="J23" s="91">
        <v>0</v>
      </c>
      <c r="K23" s="91">
        <v>24</v>
      </c>
      <c r="L23" s="91">
        <v>4</v>
      </c>
      <c r="M23" s="91">
        <v>0</v>
      </c>
      <c r="N23" s="91">
        <v>0</v>
      </c>
      <c r="O23" s="91">
        <v>53</v>
      </c>
      <c r="P23" s="89">
        <v>2.9298894742043133</v>
      </c>
    </row>
    <row r="24" spans="1:16">
      <c r="A24" s="47">
        <v>17</v>
      </c>
      <c r="B24" s="56" t="s">
        <v>92</v>
      </c>
      <c r="C24" s="66" t="s">
        <v>211</v>
      </c>
      <c r="D24" s="48" t="s">
        <v>100</v>
      </c>
      <c r="E24" s="48" t="s">
        <v>94</v>
      </c>
      <c r="F24" s="48" t="s">
        <v>99</v>
      </c>
      <c r="G24" s="91">
        <v>0</v>
      </c>
      <c r="H24" s="91">
        <v>4</v>
      </c>
      <c r="I24" s="91">
        <v>4</v>
      </c>
      <c r="J24" s="91">
        <v>0</v>
      </c>
      <c r="K24" s="91">
        <v>34</v>
      </c>
      <c r="L24" s="91">
        <v>0</v>
      </c>
      <c r="M24" s="91">
        <v>0</v>
      </c>
      <c r="N24" s="91">
        <v>0</v>
      </c>
      <c r="O24" s="91">
        <v>42</v>
      </c>
      <c r="P24" s="89">
        <v>1.3387813610735251</v>
      </c>
    </row>
    <row r="25" spans="1:16">
      <c r="A25" s="47">
        <v>18</v>
      </c>
      <c r="B25" s="56" t="s">
        <v>92</v>
      </c>
      <c r="C25" s="66" t="s">
        <v>211</v>
      </c>
      <c r="D25" s="48" t="s">
        <v>100</v>
      </c>
      <c r="E25" s="48" t="s">
        <v>94</v>
      </c>
      <c r="F25" s="48" t="s">
        <v>99</v>
      </c>
      <c r="G25" s="91">
        <v>0</v>
      </c>
      <c r="H25" s="91">
        <v>11</v>
      </c>
      <c r="I25" s="91">
        <v>4</v>
      </c>
      <c r="J25" s="91">
        <v>0</v>
      </c>
      <c r="K25" s="91">
        <v>24</v>
      </c>
      <c r="L25" s="91">
        <v>4</v>
      </c>
      <c r="M25" s="91">
        <v>0</v>
      </c>
      <c r="N25" s="91">
        <v>0</v>
      </c>
      <c r="O25" s="91">
        <v>43</v>
      </c>
      <c r="P25" s="89">
        <v>1.3387813610735251</v>
      </c>
    </row>
    <row r="26" spans="1:16">
      <c r="A26" s="49">
        <v>19</v>
      </c>
      <c r="B26" s="56" t="s">
        <v>92</v>
      </c>
      <c r="C26" s="66" t="s">
        <v>211</v>
      </c>
      <c r="D26" s="48" t="s">
        <v>100</v>
      </c>
      <c r="E26" s="48" t="s">
        <v>94</v>
      </c>
      <c r="F26" s="48" t="s">
        <v>99</v>
      </c>
      <c r="G26" s="91">
        <v>0</v>
      </c>
      <c r="H26" s="91">
        <v>4</v>
      </c>
      <c r="I26" s="91">
        <v>2</v>
      </c>
      <c r="J26" s="91">
        <v>0</v>
      </c>
      <c r="K26" s="91">
        <v>78</v>
      </c>
      <c r="L26" s="91">
        <v>11</v>
      </c>
      <c r="M26" s="91">
        <v>1</v>
      </c>
      <c r="N26" s="91">
        <v>0</v>
      </c>
      <c r="O26" s="91">
        <v>96</v>
      </c>
      <c r="P26" s="89">
        <v>1.3387813610735251</v>
      </c>
    </row>
    <row r="27" spans="1:16">
      <c r="A27" s="47">
        <v>20</v>
      </c>
      <c r="B27" s="56" t="s">
        <v>92</v>
      </c>
      <c r="C27" s="66" t="s">
        <v>212</v>
      </c>
      <c r="D27" s="48" t="s">
        <v>101</v>
      </c>
      <c r="E27" s="48" t="s">
        <v>94</v>
      </c>
      <c r="F27" s="48" t="s">
        <v>102</v>
      </c>
      <c r="G27" s="91">
        <v>0</v>
      </c>
      <c r="H27" s="91">
        <v>23</v>
      </c>
      <c r="I27" s="91">
        <v>4</v>
      </c>
      <c r="J27" s="91">
        <v>0</v>
      </c>
      <c r="K27" s="91">
        <v>68</v>
      </c>
      <c r="L27" s="91">
        <v>4</v>
      </c>
      <c r="M27" s="91">
        <v>0</v>
      </c>
      <c r="N27" s="91">
        <v>1</v>
      </c>
      <c r="O27" s="91">
        <v>100</v>
      </c>
      <c r="P27" s="89">
        <v>1.5144004875886525</v>
      </c>
    </row>
    <row r="28" spans="1:16">
      <c r="A28" s="47">
        <v>21</v>
      </c>
      <c r="B28" s="56" t="s">
        <v>92</v>
      </c>
      <c r="C28" s="66" t="s">
        <v>212</v>
      </c>
      <c r="D28" s="48" t="s">
        <v>101</v>
      </c>
      <c r="E28" s="48" t="s">
        <v>94</v>
      </c>
      <c r="F28" s="48" t="s">
        <v>102</v>
      </c>
      <c r="G28" s="91">
        <v>0</v>
      </c>
      <c r="H28" s="91">
        <v>2</v>
      </c>
      <c r="I28" s="91">
        <v>2</v>
      </c>
      <c r="J28" s="91">
        <v>0</v>
      </c>
      <c r="K28" s="91">
        <v>26</v>
      </c>
      <c r="L28" s="91">
        <v>2</v>
      </c>
      <c r="M28" s="91">
        <v>0</v>
      </c>
      <c r="N28" s="91">
        <v>0</v>
      </c>
      <c r="O28" s="91">
        <v>32</v>
      </c>
      <c r="P28" s="89">
        <v>1.5144004875886525</v>
      </c>
    </row>
    <row r="29" spans="1:16">
      <c r="A29" s="49">
        <v>22</v>
      </c>
      <c r="B29" s="56" t="s">
        <v>92</v>
      </c>
      <c r="C29" s="66" t="s">
        <v>211</v>
      </c>
      <c r="D29" s="48" t="s">
        <v>100</v>
      </c>
      <c r="E29" s="48" t="s">
        <v>94</v>
      </c>
      <c r="F29" s="48" t="s">
        <v>99</v>
      </c>
      <c r="G29" s="91">
        <v>0</v>
      </c>
      <c r="H29" s="91">
        <v>22</v>
      </c>
      <c r="I29" s="91">
        <v>2</v>
      </c>
      <c r="J29" s="91">
        <v>0</v>
      </c>
      <c r="K29" s="91">
        <v>28</v>
      </c>
      <c r="L29" s="91">
        <v>6</v>
      </c>
      <c r="M29" s="91">
        <v>0</v>
      </c>
      <c r="N29" s="91">
        <v>0</v>
      </c>
      <c r="O29" s="91">
        <v>58</v>
      </c>
      <c r="P29" s="89">
        <v>1.3387813610735251</v>
      </c>
    </row>
    <row r="30" spans="1:16">
      <c r="A30" s="49">
        <v>23</v>
      </c>
      <c r="B30" s="56" t="s">
        <v>92</v>
      </c>
      <c r="C30" s="66" t="s">
        <v>212</v>
      </c>
      <c r="D30" s="48" t="s">
        <v>206</v>
      </c>
      <c r="E30" s="48" t="s">
        <v>94</v>
      </c>
      <c r="F30" s="48" t="s">
        <v>102</v>
      </c>
      <c r="G30" s="91">
        <v>0</v>
      </c>
      <c r="H30" s="91">
        <v>1</v>
      </c>
      <c r="I30" s="91">
        <v>3</v>
      </c>
      <c r="J30" s="91">
        <v>0</v>
      </c>
      <c r="K30" s="91">
        <v>52</v>
      </c>
      <c r="L30" s="91">
        <v>10</v>
      </c>
      <c r="M30" s="91">
        <v>0</v>
      </c>
      <c r="N30" s="91">
        <v>0</v>
      </c>
      <c r="O30" s="91">
        <v>66</v>
      </c>
      <c r="P30" s="89">
        <v>1.7370240309514036</v>
      </c>
    </row>
    <row r="31" spans="1:16">
      <c r="A31" s="49">
        <v>24</v>
      </c>
      <c r="B31" s="56" t="s">
        <v>92</v>
      </c>
      <c r="C31" s="66" t="s">
        <v>212</v>
      </c>
      <c r="D31" s="48" t="s">
        <v>101</v>
      </c>
      <c r="E31" s="48" t="s">
        <v>94</v>
      </c>
      <c r="F31" s="48" t="s">
        <v>102</v>
      </c>
      <c r="G31" s="91">
        <v>0</v>
      </c>
      <c r="H31" s="91">
        <v>4</v>
      </c>
      <c r="I31" s="91">
        <v>0</v>
      </c>
      <c r="J31" s="91">
        <v>0</v>
      </c>
      <c r="K31" s="91">
        <v>71</v>
      </c>
      <c r="L31" s="91">
        <v>16</v>
      </c>
      <c r="M31" s="91">
        <v>1</v>
      </c>
      <c r="N31" s="91">
        <v>0</v>
      </c>
      <c r="O31" s="91">
        <v>92</v>
      </c>
      <c r="P31" s="89">
        <v>1.5144004875886525</v>
      </c>
    </row>
    <row r="32" spans="1:16">
      <c r="A32" s="49">
        <v>25</v>
      </c>
      <c r="B32" s="56" t="s">
        <v>92</v>
      </c>
      <c r="C32" s="66" t="s">
        <v>212</v>
      </c>
      <c r="D32" s="48" t="s">
        <v>206</v>
      </c>
      <c r="E32" s="48" t="s">
        <v>94</v>
      </c>
      <c r="F32" s="48" t="s">
        <v>102</v>
      </c>
      <c r="G32" s="91">
        <v>0</v>
      </c>
      <c r="H32" s="91">
        <v>2</v>
      </c>
      <c r="I32" s="91">
        <v>1</v>
      </c>
      <c r="J32" s="91">
        <v>0</v>
      </c>
      <c r="K32" s="91">
        <v>76</v>
      </c>
      <c r="L32" s="91">
        <v>15</v>
      </c>
      <c r="M32" s="91">
        <v>0</v>
      </c>
      <c r="N32" s="91">
        <v>0</v>
      </c>
      <c r="O32" s="91">
        <v>94</v>
      </c>
      <c r="P32" s="89">
        <v>1.7370240309514036</v>
      </c>
    </row>
    <row r="33" spans="1:16">
      <c r="A33" s="47">
        <v>26</v>
      </c>
      <c r="B33" s="56" t="s">
        <v>92</v>
      </c>
      <c r="C33" s="66" t="s">
        <v>212</v>
      </c>
      <c r="D33" s="48" t="s">
        <v>103</v>
      </c>
      <c r="E33" s="48" t="s">
        <v>94</v>
      </c>
      <c r="F33" s="48" t="s">
        <v>102</v>
      </c>
      <c r="G33" s="91">
        <v>0</v>
      </c>
      <c r="H33" s="91">
        <v>4</v>
      </c>
      <c r="I33" s="91">
        <v>0</v>
      </c>
      <c r="J33" s="91">
        <v>0</v>
      </c>
      <c r="K33" s="91">
        <v>47</v>
      </c>
      <c r="L33" s="91">
        <v>19</v>
      </c>
      <c r="M33" s="91">
        <v>0</v>
      </c>
      <c r="N33" s="91">
        <v>0</v>
      </c>
      <c r="O33" s="91">
        <v>70</v>
      </c>
      <c r="P33" s="89">
        <v>2.8875647647716129</v>
      </c>
    </row>
    <row r="34" spans="1:16">
      <c r="A34" s="47">
        <v>27</v>
      </c>
      <c r="B34" s="56" t="s">
        <v>92</v>
      </c>
      <c r="C34" s="66"/>
      <c r="D34" s="48" t="s">
        <v>205</v>
      </c>
      <c r="E34" s="48" t="s">
        <v>94</v>
      </c>
      <c r="F34" s="48" t="s">
        <v>102</v>
      </c>
      <c r="G34" s="91">
        <v>0</v>
      </c>
      <c r="H34" s="91">
        <v>0</v>
      </c>
      <c r="I34" s="91">
        <v>0</v>
      </c>
      <c r="J34" s="91">
        <v>0</v>
      </c>
      <c r="K34" s="91">
        <v>21</v>
      </c>
      <c r="L34" s="91">
        <v>6</v>
      </c>
      <c r="M34" s="91">
        <v>0</v>
      </c>
      <c r="N34" s="91">
        <v>0</v>
      </c>
      <c r="O34" s="91">
        <v>27</v>
      </c>
      <c r="P34" s="89">
        <v>2.3524150722522483</v>
      </c>
    </row>
    <row r="35" spans="1:16">
      <c r="A35" s="49">
        <v>112</v>
      </c>
      <c r="B35" s="56" t="s">
        <v>92</v>
      </c>
      <c r="C35" s="66"/>
      <c r="D35" s="48" t="s">
        <v>205</v>
      </c>
      <c r="E35" s="48" t="s">
        <v>94</v>
      </c>
      <c r="F35" s="48" t="s">
        <v>102</v>
      </c>
      <c r="G35" s="91">
        <v>0</v>
      </c>
      <c r="H35" s="91">
        <v>3</v>
      </c>
      <c r="I35" s="91">
        <v>2</v>
      </c>
      <c r="J35" s="91">
        <v>0</v>
      </c>
      <c r="K35" s="91">
        <v>63</v>
      </c>
      <c r="L35" s="91">
        <v>10</v>
      </c>
      <c r="M35" s="91">
        <v>0</v>
      </c>
      <c r="N35" s="91">
        <v>0</v>
      </c>
      <c r="O35" s="91">
        <v>78</v>
      </c>
      <c r="P35" s="89">
        <v>2.3524150722522483</v>
      </c>
    </row>
    <row r="36" spans="1:16">
      <c r="A36" s="49">
        <v>28</v>
      </c>
      <c r="B36" s="48" t="s">
        <v>104</v>
      </c>
      <c r="C36" s="66"/>
      <c r="D36" s="48" t="s">
        <v>105</v>
      </c>
      <c r="E36" s="48" t="s">
        <v>106</v>
      </c>
      <c r="F36" s="48" t="s">
        <v>107</v>
      </c>
      <c r="G36" s="91">
        <v>0</v>
      </c>
      <c r="H36" s="91">
        <v>0</v>
      </c>
      <c r="I36" s="91">
        <v>6</v>
      </c>
      <c r="J36" s="91">
        <v>1</v>
      </c>
      <c r="K36" s="91">
        <v>103</v>
      </c>
      <c r="L36" s="91">
        <v>5</v>
      </c>
      <c r="M36" s="91">
        <v>0</v>
      </c>
      <c r="N36" s="91">
        <v>0</v>
      </c>
      <c r="O36" s="91">
        <v>115</v>
      </c>
      <c r="P36" s="89">
        <v>1.3210703075477894</v>
      </c>
    </row>
    <row r="37" spans="1:16">
      <c r="A37" s="49">
        <v>29</v>
      </c>
      <c r="B37" s="48" t="s">
        <v>104</v>
      </c>
      <c r="C37" s="66"/>
      <c r="D37" s="48" t="s">
        <v>105</v>
      </c>
      <c r="E37" s="48" t="s">
        <v>108</v>
      </c>
      <c r="F37" s="48" t="s">
        <v>107</v>
      </c>
      <c r="G37" s="91">
        <v>0</v>
      </c>
      <c r="H37" s="91">
        <v>0</v>
      </c>
      <c r="I37" s="91">
        <v>12</v>
      </c>
      <c r="J37" s="91">
        <v>13</v>
      </c>
      <c r="K37" s="91">
        <v>76</v>
      </c>
      <c r="L37" s="91">
        <v>2</v>
      </c>
      <c r="M37" s="91">
        <v>0</v>
      </c>
      <c r="N37" s="91">
        <v>0</v>
      </c>
      <c r="O37" s="91">
        <v>103</v>
      </c>
      <c r="P37" s="89">
        <v>0.43819584974578246</v>
      </c>
    </row>
    <row r="38" spans="1:16">
      <c r="A38" s="49">
        <v>30</v>
      </c>
      <c r="B38" s="48" t="s">
        <v>104</v>
      </c>
      <c r="C38" s="66"/>
      <c r="D38" s="48" t="s">
        <v>105</v>
      </c>
      <c r="E38" s="48" t="s">
        <v>108</v>
      </c>
      <c r="F38" s="48" t="s">
        <v>107</v>
      </c>
      <c r="G38" s="91">
        <v>0</v>
      </c>
      <c r="H38" s="91">
        <v>0</v>
      </c>
      <c r="I38" s="91">
        <v>4</v>
      </c>
      <c r="J38" s="91">
        <v>8</v>
      </c>
      <c r="K38" s="91">
        <v>103</v>
      </c>
      <c r="L38" s="91">
        <v>1</v>
      </c>
      <c r="M38" s="91">
        <v>0</v>
      </c>
      <c r="N38" s="91">
        <v>0</v>
      </c>
      <c r="O38" s="91">
        <v>116</v>
      </c>
      <c r="P38" s="89">
        <v>0.43819584974578246</v>
      </c>
    </row>
    <row r="39" spans="1:16">
      <c r="A39" s="49">
        <v>31</v>
      </c>
      <c r="B39" s="48" t="s">
        <v>104</v>
      </c>
      <c r="C39" s="66" t="s">
        <v>213</v>
      </c>
      <c r="D39" s="48" t="s">
        <v>109</v>
      </c>
      <c r="E39" s="48" t="s">
        <v>110</v>
      </c>
      <c r="F39" s="48" t="s">
        <v>107</v>
      </c>
      <c r="G39" s="91">
        <v>0</v>
      </c>
      <c r="H39" s="91">
        <v>0</v>
      </c>
      <c r="I39" s="91">
        <v>9</v>
      </c>
      <c r="J39" s="91">
        <v>5</v>
      </c>
      <c r="K39" s="91">
        <v>100</v>
      </c>
      <c r="L39" s="91">
        <v>3</v>
      </c>
      <c r="M39" s="91">
        <v>0</v>
      </c>
      <c r="N39" s="91">
        <v>0</v>
      </c>
      <c r="O39" s="91">
        <v>117</v>
      </c>
      <c r="P39" s="89">
        <v>0.75181143509573167</v>
      </c>
    </row>
    <row r="40" spans="1:16">
      <c r="A40" s="49">
        <v>32</v>
      </c>
      <c r="B40" s="48" t="s">
        <v>104</v>
      </c>
      <c r="C40" s="66" t="s">
        <v>213</v>
      </c>
      <c r="D40" s="48" t="s">
        <v>109</v>
      </c>
      <c r="E40" s="48" t="s">
        <v>110</v>
      </c>
      <c r="F40" s="48" t="s">
        <v>107</v>
      </c>
      <c r="G40" s="91">
        <v>0</v>
      </c>
      <c r="H40" s="91">
        <v>0</v>
      </c>
      <c r="I40" s="91">
        <v>6</v>
      </c>
      <c r="J40" s="91">
        <v>4</v>
      </c>
      <c r="K40" s="91">
        <v>110</v>
      </c>
      <c r="L40" s="91">
        <v>3</v>
      </c>
      <c r="M40" s="91">
        <v>0</v>
      </c>
      <c r="N40" s="91">
        <v>0</v>
      </c>
      <c r="O40" s="91">
        <v>123</v>
      </c>
      <c r="P40" s="89">
        <v>0.75181143509573167</v>
      </c>
    </row>
    <row r="41" spans="1:16">
      <c r="A41" s="49">
        <v>33</v>
      </c>
      <c r="B41" s="48" t="s">
        <v>104</v>
      </c>
      <c r="C41" s="66" t="s">
        <v>213</v>
      </c>
      <c r="D41" s="48" t="s">
        <v>109</v>
      </c>
      <c r="E41" s="48" t="s">
        <v>110</v>
      </c>
      <c r="F41" s="48" t="s">
        <v>107</v>
      </c>
      <c r="G41" s="91">
        <v>0</v>
      </c>
      <c r="H41" s="91">
        <v>0</v>
      </c>
      <c r="I41" s="91">
        <v>7</v>
      </c>
      <c r="J41" s="91">
        <v>6</v>
      </c>
      <c r="K41" s="91">
        <v>114</v>
      </c>
      <c r="L41" s="91">
        <v>3</v>
      </c>
      <c r="M41" s="91">
        <v>0</v>
      </c>
      <c r="N41" s="91">
        <v>0</v>
      </c>
      <c r="O41" s="91">
        <v>130</v>
      </c>
      <c r="P41" s="89">
        <v>0.75181143509573167</v>
      </c>
    </row>
    <row r="42" spans="1:16">
      <c r="A42" s="49">
        <v>34</v>
      </c>
      <c r="B42" s="48" t="s">
        <v>104</v>
      </c>
      <c r="C42" s="66"/>
      <c r="D42" s="48" t="s">
        <v>111</v>
      </c>
      <c r="E42" s="48" t="s">
        <v>112</v>
      </c>
      <c r="F42" s="48" t="s">
        <v>113</v>
      </c>
      <c r="G42" s="91">
        <v>0</v>
      </c>
      <c r="H42" s="91">
        <v>1</v>
      </c>
      <c r="I42" s="91">
        <v>15</v>
      </c>
      <c r="J42" s="91">
        <v>0</v>
      </c>
      <c r="K42" s="91">
        <v>70</v>
      </c>
      <c r="L42" s="91">
        <v>0</v>
      </c>
      <c r="M42" s="91">
        <v>0</v>
      </c>
      <c r="N42" s="91">
        <v>0</v>
      </c>
      <c r="O42" s="91">
        <v>86</v>
      </c>
      <c r="P42" s="89">
        <v>0.24667264102596603</v>
      </c>
    </row>
    <row r="43" spans="1:16">
      <c r="A43" s="47">
        <v>35</v>
      </c>
      <c r="B43" s="48" t="s">
        <v>104</v>
      </c>
      <c r="C43" s="66"/>
      <c r="D43" s="48" t="s">
        <v>111</v>
      </c>
      <c r="E43" s="48" t="s">
        <v>114</v>
      </c>
      <c r="F43" s="48" t="s">
        <v>113</v>
      </c>
      <c r="G43" s="91">
        <v>0</v>
      </c>
      <c r="H43" s="91">
        <v>1</v>
      </c>
      <c r="I43" s="91">
        <v>26</v>
      </c>
      <c r="J43" s="91">
        <v>0</v>
      </c>
      <c r="K43" s="91">
        <v>65</v>
      </c>
      <c r="L43" s="91">
        <v>0</v>
      </c>
      <c r="M43" s="91">
        <v>0</v>
      </c>
      <c r="N43" s="91">
        <v>0</v>
      </c>
      <c r="O43" s="91">
        <v>92</v>
      </c>
      <c r="P43" s="89">
        <v>0.761228749646782</v>
      </c>
    </row>
    <row r="44" spans="1:16">
      <c r="A44" s="47">
        <v>36</v>
      </c>
      <c r="B44" s="48" t="s">
        <v>104</v>
      </c>
      <c r="C44" s="66"/>
      <c r="D44" s="48" t="s">
        <v>111</v>
      </c>
      <c r="E44" s="48" t="s">
        <v>112</v>
      </c>
      <c r="F44" s="48" t="s">
        <v>107</v>
      </c>
      <c r="G44" s="91">
        <v>0</v>
      </c>
      <c r="H44" s="91">
        <v>0</v>
      </c>
      <c r="I44" s="91">
        <v>12</v>
      </c>
      <c r="J44" s="91">
        <v>0</v>
      </c>
      <c r="K44" s="91">
        <v>96</v>
      </c>
      <c r="L44" s="91">
        <v>0</v>
      </c>
      <c r="M44" s="91">
        <v>0</v>
      </c>
      <c r="N44" s="91">
        <v>0</v>
      </c>
      <c r="O44" s="91">
        <v>108</v>
      </c>
      <c r="P44" s="89">
        <v>0.24667264102596603</v>
      </c>
    </row>
    <row r="45" spans="1:16">
      <c r="A45" s="47">
        <v>37</v>
      </c>
      <c r="B45" s="48" t="s">
        <v>104</v>
      </c>
      <c r="C45" s="66"/>
      <c r="D45" s="48" t="s">
        <v>115</v>
      </c>
      <c r="E45" s="48" t="s">
        <v>116</v>
      </c>
      <c r="F45" s="48" t="s">
        <v>107</v>
      </c>
      <c r="G45" s="91">
        <v>0</v>
      </c>
      <c r="H45" s="91">
        <v>0</v>
      </c>
      <c r="I45" s="91">
        <v>10</v>
      </c>
      <c r="J45" s="91">
        <v>0</v>
      </c>
      <c r="K45" s="91">
        <v>22</v>
      </c>
      <c r="L45" s="91">
        <v>0</v>
      </c>
      <c r="M45" s="91">
        <v>0</v>
      </c>
      <c r="N45" s="91">
        <v>0</v>
      </c>
      <c r="O45" s="91">
        <v>32</v>
      </c>
      <c r="P45" s="89">
        <v>1.9992685644651327</v>
      </c>
    </row>
    <row r="46" spans="1:16">
      <c r="A46" s="47">
        <v>38</v>
      </c>
      <c r="B46" s="53" t="s">
        <v>117</v>
      </c>
      <c r="C46" s="67"/>
      <c r="D46" s="48" t="s">
        <v>118</v>
      </c>
      <c r="E46" s="48" t="s">
        <v>119</v>
      </c>
      <c r="F46" s="48" t="s">
        <v>113</v>
      </c>
      <c r="G46" s="91">
        <v>0</v>
      </c>
      <c r="H46" s="91">
        <v>0</v>
      </c>
      <c r="I46" s="91">
        <v>17</v>
      </c>
      <c r="J46" s="91">
        <v>0</v>
      </c>
      <c r="K46" s="91">
        <v>44</v>
      </c>
      <c r="L46" s="91">
        <v>2</v>
      </c>
      <c r="M46" s="91">
        <v>0</v>
      </c>
      <c r="N46" s="91">
        <v>0</v>
      </c>
      <c r="O46" s="91">
        <v>63</v>
      </c>
      <c r="P46" s="89">
        <v>0.64681847855703434</v>
      </c>
    </row>
    <row r="47" spans="1:16">
      <c r="A47" s="47">
        <v>39</v>
      </c>
      <c r="B47" s="53" t="s">
        <v>117</v>
      </c>
      <c r="C47" s="67"/>
      <c r="D47" s="48" t="s">
        <v>118</v>
      </c>
      <c r="E47" s="48" t="s">
        <v>119</v>
      </c>
      <c r="F47" s="48" t="s">
        <v>113</v>
      </c>
      <c r="G47" s="91">
        <v>0</v>
      </c>
      <c r="H47" s="91">
        <v>1</v>
      </c>
      <c r="I47" s="91">
        <v>30</v>
      </c>
      <c r="J47" s="91">
        <v>0</v>
      </c>
      <c r="K47" s="91">
        <v>33</v>
      </c>
      <c r="L47" s="91">
        <v>0</v>
      </c>
      <c r="M47" s="91">
        <v>0</v>
      </c>
      <c r="N47" s="91">
        <v>0</v>
      </c>
      <c r="O47" s="91">
        <v>64</v>
      </c>
      <c r="P47" s="89">
        <v>0.64681847855703434</v>
      </c>
    </row>
    <row r="48" spans="1:16">
      <c r="A48" s="47">
        <v>40</v>
      </c>
      <c r="B48" s="53" t="s">
        <v>117</v>
      </c>
      <c r="C48" s="67"/>
      <c r="D48" s="48" t="s">
        <v>120</v>
      </c>
      <c r="E48" s="48" t="s">
        <v>121</v>
      </c>
      <c r="F48" s="48" t="s">
        <v>113</v>
      </c>
      <c r="G48" s="91">
        <v>0</v>
      </c>
      <c r="H48" s="91">
        <v>0</v>
      </c>
      <c r="I48" s="91">
        <v>4</v>
      </c>
      <c r="J48" s="91">
        <v>1</v>
      </c>
      <c r="K48" s="91">
        <v>89</v>
      </c>
      <c r="L48" s="91">
        <v>3</v>
      </c>
      <c r="M48" s="91">
        <v>0</v>
      </c>
      <c r="N48" s="91">
        <v>0</v>
      </c>
      <c r="O48" s="91">
        <v>97</v>
      </c>
      <c r="P48" s="89">
        <v>0.74639359740031619</v>
      </c>
    </row>
    <row r="49" spans="1:16">
      <c r="A49" s="47">
        <v>41</v>
      </c>
      <c r="B49" s="53" t="s">
        <v>117</v>
      </c>
      <c r="C49" s="67"/>
      <c r="D49" s="48" t="s">
        <v>120</v>
      </c>
      <c r="E49" s="48" t="s">
        <v>121</v>
      </c>
      <c r="F49" s="48" t="s">
        <v>113</v>
      </c>
      <c r="G49" s="91">
        <v>0</v>
      </c>
      <c r="H49" s="91">
        <v>0</v>
      </c>
      <c r="I49" s="91">
        <v>6</v>
      </c>
      <c r="J49" s="91">
        <v>0</v>
      </c>
      <c r="K49" s="91">
        <v>84</v>
      </c>
      <c r="L49" s="91">
        <v>5</v>
      </c>
      <c r="M49" s="91">
        <v>0</v>
      </c>
      <c r="N49" s="91">
        <v>0</v>
      </c>
      <c r="O49" s="91">
        <v>95</v>
      </c>
      <c r="P49" s="89">
        <v>0.74639359740031619</v>
      </c>
    </row>
    <row r="50" spans="1:16">
      <c r="A50" s="47">
        <v>42</v>
      </c>
      <c r="B50" s="53" t="s">
        <v>117</v>
      </c>
      <c r="C50" s="67"/>
      <c r="D50" s="48" t="s">
        <v>122</v>
      </c>
      <c r="E50" s="48" t="s">
        <v>123</v>
      </c>
      <c r="F50" s="48" t="s">
        <v>113</v>
      </c>
      <c r="G50" s="91">
        <v>0</v>
      </c>
      <c r="H50" s="91">
        <v>0</v>
      </c>
      <c r="I50" s="91">
        <v>1</v>
      </c>
      <c r="J50" s="91">
        <v>8</v>
      </c>
      <c r="K50" s="91">
        <v>81</v>
      </c>
      <c r="L50" s="91">
        <v>7</v>
      </c>
      <c r="M50" s="91">
        <v>0</v>
      </c>
      <c r="N50" s="91">
        <v>0</v>
      </c>
      <c r="O50" s="91">
        <v>97</v>
      </c>
      <c r="P50" s="89">
        <v>0.75892509520644813</v>
      </c>
    </row>
    <row r="51" spans="1:16">
      <c r="A51" s="47">
        <v>43</v>
      </c>
      <c r="B51" s="53" t="s">
        <v>117</v>
      </c>
      <c r="C51" s="67"/>
      <c r="D51" s="48" t="s">
        <v>122</v>
      </c>
      <c r="E51" s="48" t="s">
        <v>124</v>
      </c>
      <c r="F51" s="48" t="s">
        <v>113</v>
      </c>
      <c r="G51" s="91">
        <v>0</v>
      </c>
      <c r="H51" s="91">
        <v>0</v>
      </c>
      <c r="I51" s="91">
        <v>0</v>
      </c>
      <c r="J51" s="91">
        <v>7</v>
      </c>
      <c r="K51" s="91">
        <v>30</v>
      </c>
      <c r="L51" s="91">
        <v>9</v>
      </c>
      <c r="M51" s="91">
        <v>0</v>
      </c>
      <c r="N51" s="91">
        <v>0</v>
      </c>
      <c r="O51" s="91">
        <v>46</v>
      </c>
      <c r="P51" s="89">
        <v>0.33564531957629123</v>
      </c>
    </row>
    <row r="52" spans="1:16">
      <c r="A52" s="47">
        <v>44</v>
      </c>
      <c r="B52" s="53" t="s">
        <v>117</v>
      </c>
      <c r="C52" s="67" t="s">
        <v>214</v>
      </c>
      <c r="D52" s="48" t="s">
        <v>118</v>
      </c>
      <c r="E52" s="48" t="s">
        <v>125</v>
      </c>
      <c r="F52" s="48" t="s">
        <v>113</v>
      </c>
      <c r="G52" s="91">
        <v>0</v>
      </c>
      <c r="H52" s="91">
        <v>0</v>
      </c>
      <c r="I52" s="91">
        <v>35</v>
      </c>
      <c r="J52" s="91">
        <v>0</v>
      </c>
      <c r="K52" s="91">
        <v>48</v>
      </c>
      <c r="L52" s="91">
        <v>1</v>
      </c>
      <c r="M52" s="91">
        <v>0</v>
      </c>
      <c r="N52" s="91">
        <v>0</v>
      </c>
      <c r="O52" s="91">
        <v>84</v>
      </c>
      <c r="P52" s="89">
        <v>1.6195217811347269</v>
      </c>
    </row>
    <row r="53" spans="1:16">
      <c r="A53" s="47">
        <v>45</v>
      </c>
      <c r="B53" s="53" t="s">
        <v>117</v>
      </c>
      <c r="C53" s="67" t="s">
        <v>214</v>
      </c>
      <c r="D53" s="48" t="s">
        <v>118</v>
      </c>
      <c r="E53" s="48" t="s">
        <v>125</v>
      </c>
      <c r="F53" s="48" t="s">
        <v>113</v>
      </c>
      <c r="G53" s="91">
        <v>0</v>
      </c>
      <c r="H53" s="91">
        <v>1</v>
      </c>
      <c r="I53" s="91">
        <v>30</v>
      </c>
      <c r="J53" s="91">
        <v>0</v>
      </c>
      <c r="K53" s="91">
        <v>25</v>
      </c>
      <c r="L53" s="91">
        <v>0</v>
      </c>
      <c r="M53" s="91">
        <v>0</v>
      </c>
      <c r="N53" s="91">
        <v>0</v>
      </c>
      <c r="O53" s="91">
        <v>56</v>
      </c>
      <c r="P53" s="89">
        <v>1.6195217811347269</v>
      </c>
    </row>
    <row r="54" spans="1:16">
      <c r="A54" s="49">
        <v>46</v>
      </c>
      <c r="B54" s="53" t="s">
        <v>126</v>
      </c>
      <c r="C54" s="67"/>
      <c r="D54" s="48" t="s">
        <v>127</v>
      </c>
      <c r="E54" s="48" t="s">
        <v>128</v>
      </c>
      <c r="F54" s="48" t="s">
        <v>129</v>
      </c>
      <c r="G54" s="91">
        <v>0</v>
      </c>
      <c r="H54" s="91">
        <v>4</v>
      </c>
      <c r="I54" s="91">
        <v>38</v>
      </c>
      <c r="J54" s="91">
        <v>4</v>
      </c>
      <c r="K54" s="91">
        <v>52</v>
      </c>
      <c r="L54" s="91">
        <v>0</v>
      </c>
      <c r="M54" s="91">
        <v>0</v>
      </c>
      <c r="N54" s="91">
        <v>0</v>
      </c>
      <c r="O54" s="91">
        <v>98</v>
      </c>
      <c r="P54" s="89">
        <v>0.51306719552391478</v>
      </c>
    </row>
    <row r="55" spans="1:16">
      <c r="A55" s="49">
        <v>47</v>
      </c>
      <c r="B55" s="53" t="s">
        <v>126</v>
      </c>
      <c r="C55" s="67"/>
      <c r="D55" s="48" t="s">
        <v>127</v>
      </c>
      <c r="E55" s="48" t="s">
        <v>128</v>
      </c>
      <c r="F55" s="48" t="s">
        <v>129</v>
      </c>
      <c r="G55" s="91">
        <v>0</v>
      </c>
      <c r="H55" s="91">
        <v>3</v>
      </c>
      <c r="I55" s="91">
        <v>30</v>
      </c>
      <c r="J55" s="91">
        <v>1</v>
      </c>
      <c r="K55" s="91">
        <v>39</v>
      </c>
      <c r="L55" s="91">
        <v>1</v>
      </c>
      <c r="M55" s="91">
        <v>0</v>
      </c>
      <c r="N55" s="91">
        <v>0</v>
      </c>
      <c r="O55" s="91">
        <v>74</v>
      </c>
      <c r="P55" s="89">
        <v>0.51306719552391478</v>
      </c>
    </row>
    <row r="56" spans="1:16">
      <c r="A56" s="49">
        <v>48</v>
      </c>
      <c r="B56" s="53" t="s">
        <v>126</v>
      </c>
      <c r="C56" s="67"/>
      <c r="D56" s="48" t="s">
        <v>127</v>
      </c>
      <c r="E56" s="48" t="s">
        <v>128</v>
      </c>
      <c r="F56" s="48" t="s">
        <v>129</v>
      </c>
      <c r="G56" s="91">
        <v>0</v>
      </c>
      <c r="H56" s="91">
        <v>0</v>
      </c>
      <c r="I56" s="91">
        <v>3</v>
      </c>
      <c r="J56" s="91">
        <v>0</v>
      </c>
      <c r="K56" s="91">
        <v>29</v>
      </c>
      <c r="L56" s="91">
        <v>0</v>
      </c>
      <c r="M56" s="91">
        <v>0</v>
      </c>
      <c r="N56" s="91">
        <v>0</v>
      </c>
      <c r="O56" s="91">
        <v>32</v>
      </c>
      <c r="P56" s="89">
        <v>0.51306719552391478</v>
      </c>
    </row>
    <row r="57" spans="1:16">
      <c r="A57" s="47">
        <v>49</v>
      </c>
      <c r="B57" s="53" t="s">
        <v>130</v>
      </c>
      <c r="C57" s="67"/>
      <c r="D57" s="48" t="s">
        <v>127</v>
      </c>
      <c r="E57" s="48" t="s">
        <v>131</v>
      </c>
      <c r="F57" s="48" t="s">
        <v>129</v>
      </c>
      <c r="G57" s="91">
        <v>0</v>
      </c>
      <c r="H57" s="91">
        <v>7</v>
      </c>
      <c r="I57" s="91">
        <v>10</v>
      </c>
      <c r="J57" s="91">
        <v>0</v>
      </c>
      <c r="K57" s="91">
        <v>66</v>
      </c>
      <c r="L57" s="91">
        <v>3</v>
      </c>
      <c r="M57" s="91">
        <v>0</v>
      </c>
      <c r="N57" s="91">
        <v>0</v>
      </c>
      <c r="O57" s="91">
        <v>86</v>
      </c>
      <c r="P57" s="89">
        <v>0.21920662461856463</v>
      </c>
    </row>
    <row r="58" spans="1:16">
      <c r="A58" s="47">
        <v>50</v>
      </c>
      <c r="B58" s="53" t="s">
        <v>130</v>
      </c>
      <c r="C58" s="67"/>
      <c r="D58" s="48" t="s">
        <v>132</v>
      </c>
      <c r="E58" s="48" t="s">
        <v>133</v>
      </c>
      <c r="F58" s="48" t="s">
        <v>129</v>
      </c>
      <c r="G58" s="91">
        <v>0</v>
      </c>
      <c r="H58" s="91">
        <v>0</v>
      </c>
      <c r="I58" s="91">
        <v>5</v>
      </c>
      <c r="J58" s="91">
        <v>21</v>
      </c>
      <c r="K58" s="91">
        <v>69</v>
      </c>
      <c r="L58" s="91">
        <v>0</v>
      </c>
      <c r="M58" s="91">
        <v>0</v>
      </c>
      <c r="N58" s="91">
        <v>0</v>
      </c>
      <c r="O58" s="91">
        <v>95</v>
      </c>
      <c r="P58" s="89">
        <v>0.72794989460741255</v>
      </c>
    </row>
    <row r="59" spans="1:16">
      <c r="A59" s="47">
        <v>51</v>
      </c>
      <c r="B59" s="53" t="s">
        <v>130</v>
      </c>
      <c r="C59" s="67"/>
      <c r="D59" s="48" t="s">
        <v>132</v>
      </c>
      <c r="E59" s="48" t="s">
        <v>133</v>
      </c>
      <c r="F59" s="48" t="s">
        <v>129</v>
      </c>
      <c r="G59" s="91">
        <v>0</v>
      </c>
      <c r="H59" s="91">
        <v>0</v>
      </c>
      <c r="I59" s="91">
        <v>3</v>
      </c>
      <c r="J59" s="91">
        <v>10</v>
      </c>
      <c r="K59" s="91">
        <v>40</v>
      </c>
      <c r="L59" s="91">
        <v>0</v>
      </c>
      <c r="M59" s="91">
        <v>0</v>
      </c>
      <c r="N59" s="91">
        <v>0</v>
      </c>
      <c r="O59" s="91">
        <v>53</v>
      </c>
      <c r="P59" s="89">
        <v>0.72794989460741255</v>
      </c>
    </row>
    <row r="60" spans="1:16">
      <c r="A60" s="47">
        <v>52</v>
      </c>
      <c r="B60" s="53" t="s">
        <v>130</v>
      </c>
      <c r="C60" s="67"/>
      <c r="D60" s="48" t="s">
        <v>132</v>
      </c>
      <c r="E60" s="48" t="s">
        <v>134</v>
      </c>
      <c r="F60" s="48" t="s">
        <v>129</v>
      </c>
      <c r="G60" s="91">
        <v>0</v>
      </c>
      <c r="H60" s="91">
        <v>0</v>
      </c>
      <c r="I60" s="91">
        <v>0</v>
      </c>
      <c r="J60" s="91">
        <v>25</v>
      </c>
      <c r="K60" s="91">
        <v>70</v>
      </c>
      <c r="L60" s="91">
        <v>0</v>
      </c>
      <c r="M60" s="91">
        <v>0</v>
      </c>
      <c r="N60" s="91">
        <v>0</v>
      </c>
      <c r="O60" s="91">
        <v>95</v>
      </c>
      <c r="P60" s="89">
        <v>1.063394739153346</v>
      </c>
    </row>
    <row r="61" spans="1:16">
      <c r="A61" s="47">
        <v>53</v>
      </c>
      <c r="B61" s="53" t="s">
        <v>130</v>
      </c>
      <c r="C61" s="67"/>
      <c r="D61" s="48" t="s">
        <v>132</v>
      </c>
      <c r="E61" s="48" t="s">
        <v>134</v>
      </c>
      <c r="F61" s="48" t="s">
        <v>129</v>
      </c>
      <c r="G61" s="91">
        <v>0</v>
      </c>
      <c r="H61" s="91">
        <v>0</v>
      </c>
      <c r="I61" s="91">
        <v>10</v>
      </c>
      <c r="J61" s="91">
        <v>11</v>
      </c>
      <c r="K61" s="91">
        <v>32</v>
      </c>
      <c r="L61" s="91">
        <v>0</v>
      </c>
      <c r="M61" s="91">
        <v>0</v>
      </c>
      <c r="N61" s="91">
        <v>0</v>
      </c>
      <c r="O61" s="91">
        <v>53</v>
      </c>
      <c r="P61" s="89">
        <v>1.063394739153346</v>
      </c>
    </row>
    <row r="62" spans="1:16">
      <c r="A62" s="47">
        <v>54</v>
      </c>
      <c r="B62" s="53" t="s">
        <v>130</v>
      </c>
      <c r="C62" s="67"/>
      <c r="D62" s="48" t="s">
        <v>132</v>
      </c>
      <c r="E62" s="48" t="s">
        <v>135</v>
      </c>
      <c r="F62" s="48" t="s">
        <v>129</v>
      </c>
      <c r="G62" s="91">
        <v>0</v>
      </c>
      <c r="H62" s="91">
        <v>0</v>
      </c>
      <c r="I62" s="91">
        <v>3</v>
      </c>
      <c r="J62" s="91">
        <v>0</v>
      </c>
      <c r="K62" s="91">
        <v>21</v>
      </c>
      <c r="L62" s="91">
        <v>0</v>
      </c>
      <c r="M62" s="91">
        <v>0</v>
      </c>
      <c r="N62" s="91">
        <v>0</v>
      </c>
      <c r="O62" s="91">
        <v>24</v>
      </c>
      <c r="P62" s="89">
        <v>1.0129627393290006</v>
      </c>
    </row>
    <row r="63" spans="1:16">
      <c r="A63" s="47">
        <v>55</v>
      </c>
      <c r="B63" s="53" t="s">
        <v>136</v>
      </c>
      <c r="C63" s="67"/>
      <c r="D63" s="48" t="s">
        <v>137</v>
      </c>
      <c r="E63" s="48" t="s">
        <v>138</v>
      </c>
      <c r="F63" s="48" t="s">
        <v>139</v>
      </c>
      <c r="G63" s="91">
        <v>0</v>
      </c>
      <c r="H63" s="91">
        <v>0</v>
      </c>
      <c r="I63" s="91">
        <v>25</v>
      </c>
      <c r="J63" s="91">
        <v>0</v>
      </c>
      <c r="K63" s="91">
        <v>73</v>
      </c>
      <c r="L63" s="91">
        <v>0</v>
      </c>
      <c r="M63" s="91">
        <v>0</v>
      </c>
      <c r="N63" s="91">
        <v>0</v>
      </c>
      <c r="O63" s="91">
        <v>98</v>
      </c>
      <c r="P63" s="89">
        <v>0.64536268641413252</v>
      </c>
    </row>
    <row r="64" spans="1:16">
      <c r="A64" s="47">
        <v>56</v>
      </c>
      <c r="B64" s="53" t="s">
        <v>136</v>
      </c>
      <c r="C64" s="67"/>
      <c r="D64" s="48" t="s">
        <v>140</v>
      </c>
      <c r="E64" s="48" t="s">
        <v>141</v>
      </c>
      <c r="F64" s="48" t="s">
        <v>139</v>
      </c>
      <c r="G64" s="91">
        <v>0</v>
      </c>
      <c r="H64" s="91">
        <v>0</v>
      </c>
      <c r="I64" s="91">
        <v>4</v>
      </c>
      <c r="J64" s="91">
        <v>0</v>
      </c>
      <c r="K64" s="91">
        <v>123</v>
      </c>
      <c r="L64" s="91">
        <v>4</v>
      </c>
      <c r="M64" s="91">
        <v>0</v>
      </c>
      <c r="N64" s="91">
        <v>0</v>
      </c>
      <c r="O64" s="91">
        <v>131</v>
      </c>
      <c r="P64" s="89">
        <v>0.4226036595095356</v>
      </c>
    </row>
    <row r="65" spans="1:16">
      <c r="A65" s="47">
        <v>57</v>
      </c>
      <c r="B65" s="53" t="s">
        <v>136</v>
      </c>
      <c r="C65" s="67"/>
      <c r="D65" s="48" t="s">
        <v>140</v>
      </c>
      <c r="E65" s="48" t="s">
        <v>142</v>
      </c>
      <c r="F65" s="48" t="s">
        <v>139</v>
      </c>
      <c r="G65" s="91">
        <v>0</v>
      </c>
      <c r="H65" s="91">
        <v>4</v>
      </c>
      <c r="I65" s="91">
        <v>9</v>
      </c>
      <c r="J65" s="91">
        <v>0</v>
      </c>
      <c r="K65" s="91">
        <v>56</v>
      </c>
      <c r="L65" s="91">
        <v>2</v>
      </c>
      <c r="M65" s="91">
        <v>0</v>
      </c>
      <c r="N65" s="91">
        <v>0</v>
      </c>
      <c r="O65" s="91">
        <v>71</v>
      </c>
      <c r="P65" s="89">
        <v>0.25951069141000932</v>
      </c>
    </row>
    <row r="66" spans="1:16">
      <c r="A66" s="47">
        <v>58</v>
      </c>
      <c r="B66" s="53" t="s">
        <v>136</v>
      </c>
      <c r="C66" s="67"/>
      <c r="D66" s="48" t="s">
        <v>137</v>
      </c>
      <c r="E66" s="48" t="s">
        <v>138</v>
      </c>
      <c r="F66" s="48" t="s">
        <v>139</v>
      </c>
      <c r="G66" s="91">
        <v>0</v>
      </c>
      <c r="H66" s="91">
        <v>0</v>
      </c>
      <c r="I66" s="91">
        <v>6</v>
      </c>
      <c r="J66" s="91">
        <v>15</v>
      </c>
      <c r="K66" s="91">
        <v>102</v>
      </c>
      <c r="L66" s="91">
        <v>0</v>
      </c>
      <c r="M66" s="91">
        <v>0</v>
      </c>
      <c r="N66" s="91">
        <v>0</v>
      </c>
      <c r="O66" s="91">
        <v>123</v>
      </c>
      <c r="P66" s="89">
        <v>0.64536268641413252</v>
      </c>
    </row>
    <row r="67" spans="1:16">
      <c r="A67" s="47">
        <v>59</v>
      </c>
      <c r="B67" s="53" t="s">
        <v>143</v>
      </c>
      <c r="C67" s="67"/>
      <c r="D67" s="48" t="s">
        <v>144</v>
      </c>
      <c r="E67" s="48" t="s">
        <v>145</v>
      </c>
      <c r="F67" s="48" t="s">
        <v>139</v>
      </c>
      <c r="G67" s="91">
        <v>0</v>
      </c>
      <c r="H67" s="91">
        <v>0</v>
      </c>
      <c r="I67" s="91">
        <v>21</v>
      </c>
      <c r="J67" s="91">
        <v>0</v>
      </c>
      <c r="K67" s="91">
        <v>34</v>
      </c>
      <c r="L67" s="91">
        <v>0</v>
      </c>
      <c r="M67" s="91">
        <v>0</v>
      </c>
      <c r="N67" s="91">
        <v>0</v>
      </c>
      <c r="O67" s="91">
        <v>55</v>
      </c>
      <c r="P67" s="89">
        <v>0.48699758874534915</v>
      </c>
    </row>
    <row r="68" spans="1:16">
      <c r="A68" s="47">
        <v>60</v>
      </c>
      <c r="B68" s="53" t="s">
        <v>143</v>
      </c>
      <c r="C68" s="67"/>
      <c r="D68" s="48" t="s">
        <v>144</v>
      </c>
      <c r="E68" s="48" t="s">
        <v>146</v>
      </c>
      <c r="F68" s="48" t="s">
        <v>139</v>
      </c>
      <c r="G68" s="91">
        <v>0</v>
      </c>
      <c r="H68" s="91">
        <v>0</v>
      </c>
      <c r="I68" s="91">
        <v>13</v>
      </c>
      <c r="J68" s="91">
        <v>0</v>
      </c>
      <c r="K68" s="91">
        <v>65</v>
      </c>
      <c r="L68" s="91">
        <v>5</v>
      </c>
      <c r="M68" s="91">
        <v>0</v>
      </c>
      <c r="N68" s="91">
        <v>0</v>
      </c>
      <c r="O68" s="91">
        <v>83</v>
      </c>
      <c r="P68" s="89">
        <v>0.26971719655717546</v>
      </c>
    </row>
    <row r="69" spans="1:16">
      <c r="A69" s="47">
        <v>61</v>
      </c>
      <c r="B69" s="53" t="s">
        <v>143</v>
      </c>
      <c r="C69" s="67"/>
      <c r="D69" s="48" t="s">
        <v>147</v>
      </c>
      <c r="E69" s="48" t="s">
        <v>146</v>
      </c>
      <c r="F69" s="48" t="s">
        <v>139</v>
      </c>
      <c r="G69" s="91">
        <v>0</v>
      </c>
      <c r="H69" s="91">
        <v>0</v>
      </c>
      <c r="I69" s="91">
        <v>18</v>
      </c>
      <c r="J69" s="91">
        <v>0</v>
      </c>
      <c r="K69" s="91">
        <v>3</v>
      </c>
      <c r="L69" s="91">
        <v>1</v>
      </c>
      <c r="M69" s="91">
        <v>0</v>
      </c>
      <c r="N69" s="91">
        <v>0</v>
      </c>
      <c r="O69" s="91">
        <v>22</v>
      </c>
      <c r="P69" s="89">
        <v>0.26971719655717546</v>
      </c>
    </row>
    <row r="70" spans="1:16">
      <c r="A70" s="47">
        <v>62</v>
      </c>
      <c r="B70" s="53" t="s">
        <v>143</v>
      </c>
      <c r="C70" s="67"/>
      <c r="D70" s="48" t="s">
        <v>147</v>
      </c>
      <c r="E70" s="48" t="s">
        <v>148</v>
      </c>
      <c r="F70" s="48" t="s">
        <v>139</v>
      </c>
      <c r="G70" s="91">
        <v>0</v>
      </c>
      <c r="H70" s="91">
        <v>0</v>
      </c>
      <c r="I70" s="91">
        <v>7</v>
      </c>
      <c r="J70" s="91">
        <v>1</v>
      </c>
      <c r="K70" s="91">
        <v>30</v>
      </c>
      <c r="L70" s="91">
        <v>2</v>
      </c>
      <c r="M70" s="91">
        <v>0</v>
      </c>
      <c r="N70" s="91">
        <v>0</v>
      </c>
      <c r="O70" s="91">
        <v>40</v>
      </c>
      <c r="P70" s="89">
        <v>0.9767093360266994</v>
      </c>
    </row>
    <row r="71" spans="1:16">
      <c r="A71" s="49">
        <v>63</v>
      </c>
      <c r="B71" s="53" t="s">
        <v>143</v>
      </c>
      <c r="C71" s="67"/>
      <c r="D71" s="48" t="s">
        <v>147</v>
      </c>
      <c r="E71" s="48" t="s">
        <v>148</v>
      </c>
      <c r="F71" s="48" t="s">
        <v>139</v>
      </c>
      <c r="G71" s="91">
        <v>0</v>
      </c>
      <c r="H71" s="91">
        <v>0</v>
      </c>
      <c r="I71" s="91">
        <v>1</v>
      </c>
      <c r="J71" s="91">
        <v>0</v>
      </c>
      <c r="K71" s="91">
        <v>37</v>
      </c>
      <c r="L71" s="91">
        <v>2</v>
      </c>
      <c r="M71" s="91">
        <v>0</v>
      </c>
      <c r="N71" s="91">
        <v>0</v>
      </c>
      <c r="O71" s="91">
        <v>40</v>
      </c>
      <c r="P71" s="89">
        <v>0.9767093360266994</v>
      </c>
    </row>
    <row r="72" spans="1:16">
      <c r="A72" s="49">
        <v>64</v>
      </c>
      <c r="B72" s="53" t="s">
        <v>143</v>
      </c>
      <c r="C72" s="67"/>
      <c r="D72" s="48" t="s">
        <v>149</v>
      </c>
      <c r="E72" s="48" t="s">
        <v>150</v>
      </c>
      <c r="F72" s="48" t="s">
        <v>139</v>
      </c>
      <c r="G72" s="91">
        <v>0</v>
      </c>
      <c r="H72" s="91">
        <v>2</v>
      </c>
      <c r="I72" s="91">
        <v>34</v>
      </c>
      <c r="J72" s="91">
        <v>0</v>
      </c>
      <c r="K72" s="91">
        <v>3</v>
      </c>
      <c r="L72" s="91">
        <v>0</v>
      </c>
      <c r="M72" s="91">
        <v>0</v>
      </c>
      <c r="N72" s="91">
        <v>0</v>
      </c>
      <c r="O72" s="91">
        <v>39</v>
      </c>
      <c r="P72" s="89">
        <v>1.3845191125403666</v>
      </c>
    </row>
    <row r="73" spans="1:16">
      <c r="A73" s="49">
        <v>65</v>
      </c>
      <c r="B73" s="53" t="s">
        <v>143</v>
      </c>
      <c r="C73" s="67"/>
      <c r="D73" s="48" t="s">
        <v>149</v>
      </c>
      <c r="E73" s="48" t="s">
        <v>151</v>
      </c>
      <c r="F73" s="48" t="s">
        <v>139</v>
      </c>
      <c r="G73" s="91">
        <v>0</v>
      </c>
      <c r="H73" s="91">
        <v>0</v>
      </c>
      <c r="I73" s="91">
        <v>15</v>
      </c>
      <c r="J73" s="91">
        <v>0</v>
      </c>
      <c r="K73" s="91">
        <v>8</v>
      </c>
      <c r="L73" s="91">
        <v>1</v>
      </c>
      <c r="M73" s="91">
        <v>0</v>
      </c>
      <c r="N73" s="91">
        <v>0</v>
      </c>
      <c r="O73" s="91">
        <v>24</v>
      </c>
      <c r="P73" s="89">
        <v>1.5212212366063587</v>
      </c>
    </row>
    <row r="74" spans="1:16">
      <c r="A74" s="49">
        <v>66</v>
      </c>
      <c r="B74" s="53" t="s">
        <v>143</v>
      </c>
      <c r="C74" s="67"/>
      <c r="D74" s="48" t="s">
        <v>152</v>
      </c>
      <c r="E74" s="48" t="s">
        <v>153</v>
      </c>
      <c r="F74" s="48" t="s">
        <v>139</v>
      </c>
      <c r="G74" s="91">
        <v>0</v>
      </c>
      <c r="H74" s="91">
        <v>0</v>
      </c>
      <c r="I74" s="91">
        <v>15</v>
      </c>
      <c r="J74" s="91">
        <v>0</v>
      </c>
      <c r="K74" s="91">
        <v>5</v>
      </c>
      <c r="L74" s="91">
        <v>0</v>
      </c>
      <c r="M74" s="91">
        <v>0</v>
      </c>
      <c r="N74" s="91">
        <v>0</v>
      </c>
      <c r="O74" s="91">
        <v>20</v>
      </c>
      <c r="P74" s="89">
        <v>3.0975334292113121</v>
      </c>
    </row>
    <row r="75" spans="1:16">
      <c r="A75" s="49">
        <v>67</v>
      </c>
      <c r="B75" s="53" t="s">
        <v>143</v>
      </c>
      <c r="C75" s="67"/>
      <c r="D75" s="48" t="s">
        <v>152</v>
      </c>
      <c r="E75" s="48" t="s">
        <v>153</v>
      </c>
      <c r="F75" s="48" t="s">
        <v>139</v>
      </c>
      <c r="G75" s="91">
        <v>0</v>
      </c>
      <c r="H75" s="91">
        <v>0</v>
      </c>
      <c r="I75" s="91">
        <v>28</v>
      </c>
      <c r="J75" s="91">
        <v>0</v>
      </c>
      <c r="K75" s="91">
        <v>0</v>
      </c>
      <c r="L75" s="91">
        <v>0</v>
      </c>
      <c r="M75" s="91">
        <v>0</v>
      </c>
      <c r="N75" s="91">
        <v>0</v>
      </c>
      <c r="O75" s="91">
        <v>28</v>
      </c>
      <c r="P75" s="89">
        <v>3.0975334292113121</v>
      </c>
    </row>
    <row r="76" spans="1:16">
      <c r="A76" s="49">
        <v>68</v>
      </c>
      <c r="B76" s="53" t="s">
        <v>143</v>
      </c>
      <c r="C76" s="67"/>
      <c r="D76" s="48" t="s">
        <v>149</v>
      </c>
      <c r="E76" s="48" t="s">
        <v>154</v>
      </c>
      <c r="F76" s="48" t="s">
        <v>139</v>
      </c>
      <c r="G76" s="91">
        <v>0</v>
      </c>
      <c r="H76" s="91">
        <v>1</v>
      </c>
      <c r="I76" s="91">
        <v>18</v>
      </c>
      <c r="J76" s="91">
        <v>0</v>
      </c>
      <c r="K76" s="91">
        <v>26</v>
      </c>
      <c r="L76" s="91">
        <v>0</v>
      </c>
      <c r="M76" s="91">
        <v>0</v>
      </c>
      <c r="N76" s="91">
        <v>0</v>
      </c>
      <c r="O76" s="91">
        <v>45</v>
      </c>
      <c r="P76" s="89">
        <v>1.2188725920721355</v>
      </c>
    </row>
    <row r="77" spans="1:16">
      <c r="A77" s="49">
        <v>69</v>
      </c>
      <c r="B77" s="53" t="s">
        <v>155</v>
      </c>
      <c r="C77" s="67"/>
      <c r="D77" s="48" t="s">
        <v>156</v>
      </c>
      <c r="E77" s="48" t="s">
        <v>157</v>
      </c>
      <c r="F77" s="48" t="s">
        <v>158</v>
      </c>
      <c r="G77" s="91">
        <v>0</v>
      </c>
      <c r="H77" s="91">
        <v>0</v>
      </c>
      <c r="I77" s="91">
        <v>29</v>
      </c>
      <c r="J77" s="91">
        <v>0</v>
      </c>
      <c r="K77" s="91">
        <v>47</v>
      </c>
      <c r="L77" s="91">
        <v>0</v>
      </c>
      <c r="M77" s="91">
        <v>0</v>
      </c>
      <c r="N77" s="91">
        <v>0</v>
      </c>
      <c r="O77" s="91">
        <v>76</v>
      </c>
      <c r="P77" s="89">
        <v>0.60609404901679809</v>
      </c>
    </row>
    <row r="78" spans="1:16">
      <c r="A78" s="49">
        <v>70</v>
      </c>
      <c r="B78" s="53" t="s">
        <v>155</v>
      </c>
      <c r="C78" s="67"/>
      <c r="D78" s="48" t="s">
        <v>156</v>
      </c>
      <c r="E78" s="48" t="s">
        <v>159</v>
      </c>
      <c r="F78" s="48" t="s">
        <v>158</v>
      </c>
      <c r="G78" s="91">
        <v>0</v>
      </c>
      <c r="H78" s="91">
        <v>1</v>
      </c>
      <c r="I78" s="91">
        <v>8</v>
      </c>
      <c r="J78" s="91">
        <v>1</v>
      </c>
      <c r="K78" s="91">
        <v>33</v>
      </c>
      <c r="L78" s="91">
        <v>2</v>
      </c>
      <c r="M78" s="91">
        <v>0</v>
      </c>
      <c r="N78" s="91">
        <v>0</v>
      </c>
      <c r="O78" s="91">
        <v>45</v>
      </c>
      <c r="P78" s="89">
        <v>0.3525821183910065</v>
      </c>
    </row>
    <row r="79" spans="1:16">
      <c r="A79" s="49">
        <v>71</v>
      </c>
      <c r="B79" s="53" t="s">
        <v>155</v>
      </c>
      <c r="C79" s="67"/>
      <c r="D79" s="48" t="s">
        <v>160</v>
      </c>
      <c r="E79" s="48" t="s">
        <v>161</v>
      </c>
      <c r="F79" s="48" t="s">
        <v>158</v>
      </c>
      <c r="G79" s="91">
        <v>0</v>
      </c>
      <c r="H79" s="91">
        <v>0</v>
      </c>
      <c r="I79" s="91">
        <v>24</v>
      </c>
      <c r="J79" s="91">
        <v>0</v>
      </c>
      <c r="K79" s="91">
        <v>43</v>
      </c>
      <c r="L79" s="91">
        <v>1</v>
      </c>
      <c r="M79" s="91">
        <v>0</v>
      </c>
      <c r="N79" s="91">
        <v>0</v>
      </c>
      <c r="O79" s="91">
        <v>68</v>
      </c>
      <c r="P79" s="89">
        <v>0.89065454479701589</v>
      </c>
    </row>
    <row r="80" spans="1:16">
      <c r="A80" s="47">
        <v>72</v>
      </c>
      <c r="B80" s="53" t="s">
        <v>155</v>
      </c>
      <c r="C80" s="67"/>
      <c r="D80" s="48" t="s">
        <v>149</v>
      </c>
      <c r="E80" s="48" t="s">
        <v>161</v>
      </c>
      <c r="F80" s="48" t="s">
        <v>139</v>
      </c>
      <c r="G80" s="91">
        <v>0</v>
      </c>
      <c r="H80" s="91">
        <v>0</v>
      </c>
      <c r="I80" s="91">
        <v>33</v>
      </c>
      <c r="J80" s="91">
        <v>0</v>
      </c>
      <c r="K80" s="91">
        <v>1</v>
      </c>
      <c r="L80" s="91">
        <v>0</v>
      </c>
      <c r="M80" s="91">
        <v>0</v>
      </c>
      <c r="N80" s="91">
        <v>0</v>
      </c>
      <c r="O80" s="91">
        <v>34</v>
      </c>
      <c r="P80" s="89">
        <v>0.89065454479701589</v>
      </c>
    </row>
    <row r="81" spans="1:16">
      <c r="A81" s="49">
        <v>73</v>
      </c>
      <c r="B81" s="53" t="s">
        <v>155</v>
      </c>
      <c r="C81" s="67"/>
      <c r="D81" s="48" t="s">
        <v>160</v>
      </c>
      <c r="E81" s="48" t="s">
        <v>162</v>
      </c>
      <c r="F81" s="48" t="s">
        <v>158</v>
      </c>
      <c r="G81" s="91">
        <v>0</v>
      </c>
      <c r="H81" s="91">
        <v>0</v>
      </c>
      <c r="I81" s="91">
        <v>22</v>
      </c>
      <c r="J81" s="91">
        <v>0</v>
      </c>
      <c r="K81" s="91">
        <v>9</v>
      </c>
      <c r="L81" s="91">
        <v>2</v>
      </c>
      <c r="M81" s="91">
        <v>0</v>
      </c>
      <c r="N81" s="91">
        <v>0</v>
      </c>
      <c r="O81" s="91">
        <v>33</v>
      </c>
      <c r="P81" s="89">
        <v>1.7758351564121806</v>
      </c>
    </row>
    <row r="82" spans="1:16">
      <c r="A82" s="50">
        <v>74</v>
      </c>
      <c r="B82" s="53" t="s">
        <v>155</v>
      </c>
      <c r="C82" s="67"/>
      <c r="D82" s="48" t="s">
        <v>160</v>
      </c>
      <c r="E82" s="48" t="s">
        <v>162</v>
      </c>
      <c r="F82" s="48" t="s">
        <v>158</v>
      </c>
      <c r="G82" s="91">
        <v>0</v>
      </c>
      <c r="H82" s="91">
        <v>0</v>
      </c>
      <c r="I82" s="91">
        <v>23</v>
      </c>
      <c r="J82" s="91">
        <v>1</v>
      </c>
      <c r="K82" s="91">
        <v>6</v>
      </c>
      <c r="L82" s="91">
        <v>3</v>
      </c>
      <c r="M82" s="91">
        <v>0</v>
      </c>
      <c r="N82" s="91">
        <v>0</v>
      </c>
      <c r="O82" s="91">
        <v>33</v>
      </c>
      <c r="P82" s="89">
        <v>1.7758351564121806</v>
      </c>
    </row>
    <row r="83" spans="1:16">
      <c r="A83" s="47">
        <v>75</v>
      </c>
      <c r="B83" s="53" t="s">
        <v>155</v>
      </c>
      <c r="C83" s="67"/>
      <c r="D83" s="48" t="s">
        <v>163</v>
      </c>
      <c r="E83" s="48" t="s">
        <v>164</v>
      </c>
      <c r="F83" s="48" t="s">
        <v>158</v>
      </c>
      <c r="G83" s="91">
        <v>0</v>
      </c>
      <c r="H83" s="91">
        <v>1</v>
      </c>
      <c r="I83" s="91">
        <v>23</v>
      </c>
      <c r="J83" s="91">
        <v>0</v>
      </c>
      <c r="K83" s="91">
        <v>25</v>
      </c>
      <c r="L83" s="91">
        <v>0</v>
      </c>
      <c r="M83" s="91">
        <v>0</v>
      </c>
      <c r="N83" s="91">
        <v>0</v>
      </c>
      <c r="O83" s="91">
        <v>49</v>
      </c>
      <c r="P83" s="89">
        <v>0.92568602767531283</v>
      </c>
    </row>
    <row r="84" spans="1:16">
      <c r="A84" s="47">
        <v>76</v>
      </c>
      <c r="B84" s="53" t="s">
        <v>155</v>
      </c>
      <c r="C84" s="67"/>
      <c r="D84" s="48" t="s">
        <v>163</v>
      </c>
      <c r="E84" s="48" t="s">
        <v>164</v>
      </c>
      <c r="F84" s="48" t="s">
        <v>158</v>
      </c>
      <c r="G84" s="91">
        <v>0</v>
      </c>
      <c r="H84" s="91">
        <v>1</v>
      </c>
      <c r="I84" s="91">
        <v>15</v>
      </c>
      <c r="J84" s="91">
        <v>0</v>
      </c>
      <c r="K84" s="91">
        <v>16</v>
      </c>
      <c r="L84" s="91">
        <v>0</v>
      </c>
      <c r="M84" s="91">
        <v>0</v>
      </c>
      <c r="N84" s="91">
        <v>0</v>
      </c>
      <c r="O84" s="91">
        <v>32</v>
      </c>
      <c r="P84" s="89">
        <v>0.92568602767531283</v>
      </c>
    </row>
    <row r="85" spans="1:16">
      <c r="A85" s="47">
        <v>77</v>
      </c>
      <c r="B85" s="53" t="s">
        <v>155</v>
      </c>
      <c r="C85" s="67"/>
      <c r="D85" s="48" t="s">
        <v>163</v>
      </c>
      <c r="E85" s="48" t="s">
        <v>165</v>
      </c>
      <c r="F85" s="48" t="s">
        <v>158</v>
      </c>
      <c r="G85" s="91">
        <v>0</v>
      </c>
      <c r="H85" s="91">
        <v>1</v>
      </c>
      <c r="I85" s="91">
        <v>14</v>
      </c>
      <c r="J85" s="91">
        <v>1</v>
      </c>
      <c r="K85" s="91">
        <v>40</v>
      </c>
      <c r="L85" s="91">
        <v>0</v>
      </c>
      <c r="M85" s="91">
        <v>0</v>
      </c>
      <c r="N85" s="91">
        <v>0</v>
      </c>
      <c r="O85" s="91">
        <v>56</v>
      </c>
      <c r="P85" s="89">
        <v>1.4272652723787413</v>
      </c>
    </row>
    <row r="86" spans="1:16">
      <c r="A86" s="47">
        <v>78</v>
      </c>
      <c r="B86" s="53" t="s">
        <v>155</v>
      </c>
      <c r="C86" s="67"/>
      <c r="D86" s="48" t="s">
        <v>163</v>
      </c>
      <c r="E86" s="48" t="s">
        <v>165</v>
      </c>
      <c r="F86" s="48" t="s">
        <v>158</v>
      </c>
      <c r="G86" s="91">
        <v>0</v>
      </c>
      <c r="H86" s="91">
        <v>0</v>
      </c>
      <c r="I86" s="91">
        <v>9</v>
      </c>
      <c r="J86" s="91">
        <v>0</v>
      </c>
      <c r="K86" s="91">
        <v>40</v>
      </c>
      <c r="L86" s="91">
        <v>0</v>
      </c>
      <c r="M86" s="91">
        <v>0</v>
      </c>
      <c r="N86" s="91">
        <v>0</v>
      </c>
      <c r="O86" s="91">
        <v>49</v>
      </c>
      <c r="P86" s="89">
        <v>1.4272652723787413</v>
      </c>
    </row>
    <row r="87" spans="1:16">
      <c r="A87" s="47">
        <v>79</v>
      </c>
      <c r="B87" s="53" t="s">
        <v>155</v>
      </c>
      <c r="C87" s="67"/>
      <c r="D87" s="48" t="s">
        <v>163</v>
      </c>
      <c r="E87" s="48" t="s">
        <v>165</v>
      </c>
      <c r="F87" s="48" t="s">
        <v>158</v>
      </c>
      <c r="G87" s="91">
        <v>0</v>
      </c>
      <c r="H87" s="91">
        <v>2</v>
      </c>
      <c r="I87" s="91">
        <v>8</v>
      </c>
      <c r="J87" s="91">
        <v>0</v>
      </c>
      <c r="K87" s="91">
        <v>22</v>
      </c>
      <c r="L87" s="91">
        <v>1</v>
      </c>
      <c r="M87" s="91">
        <v>0</v>
      </c>
      <c r="N87" s="91">
        <v>0</v>
      </c>
      <c r="O87" s="91">
        <v>33</v>
      </c>
      <c r="P87" s="89">
        <v>1.4272652723787413</v>
      </c>
    </row>
    <row r="88" spans="1:16">
      <c r="A88" s="49">
        <v>80</v>
      </c>
      <c r="B88" s="53" t="s">
        <v>155</v>
      </c>
      <c r="C88" s="67" t="s">
        <v>215</v>
      </c>
      <c r="D88" s="48" t="s">
        <v>160</v>
      </c>
      <c r="E88" s="48" t="s">
        <v>166</v>
      </c>
      <c r="F88" s="48" t="s">
        <v>158</v>
      </c>
      <c r="G88" s="91">
        <v>0</v>
      </c>
      <c r="H88" s="91">
        <v>1</v>
      </c>
      <c r="I88" s="91">
        <v>15</v>
      </c>
      <c r="J88" s="91">
        <v>1</v>
      </c>
      <c r="K88" s="91">
        <v>72</v>
      </c>
      <c r="L88" s="91">
        <v>12</v>
      </c>
      <c r="M88" s="91">
        <v>0</v>
      </c>
      <c r="N88" s="91">
        <v>0</v>
      </c>
      <c r="O88" s="91">
        <v>101</v>
      </c>
      <c r="P88" s="89">
        <v>0.76353765201847468</v>
      </c>
    </row>
    <row r="89" spans="1:16">
      <c r="A89" s="49">
        <v>81</v>
      </c>
      <c r="B89" s="53" t="s">
        <v>155</v>
      </c>
      <c r="C89" s="67" t="s">
        <v>215</v>
      </c>
      <c r="D89" s="48" t="s">
        <v>167</v>
      </c>
      <c r="E89" s="48" t="s">
        <v>166</v>
      </c>
      <c r="F89" s="48" t="s">
        <v>158</v>
      </c>
      <c r="G89" s="91">
        <v>0</v>
      </c>
      <c r="H89" s="91">
        <v>1</v>
      </c>
      <c r="I89" s="91">
        <v>12</v>
      </c>
      <c r="J89" s="91">
        <v>0</v>
      </c>
      <c r="K89" s="91">
        <v>72</v>
      </c>
      <c r="L89" s="91">
        <v>0</v>
      </c>
      <c r="M89" s="91">
        <v>0</v>
      </c>
      <c r="N89" s="91">
        <v>0</v>
      </c>
      <c r="O89" s="91">
        <v>85</v>
      </c>
      <c r="P89" s="89">
        <v>0.76353765201847468</v>
      </c>
    </row>
    <row r="90" spans="1:16">
      <c r="A90" s="49">
        <v>82</v>
      </c>
      <c r="B90" s="53" t="s">
        <v>155</v>
      </c>
      <c r="C90" s="67" t="s">
        <v>215</v>
      </c>
      <c r="D90" s="48" t="s">
        <v>167</v>
      </c>
      <c r="E90" s="48" t="s">
        <v>166</v>
      </c>
      <c r="F90" s="48" t="s">
        <v>158</v>
      </c>
      <c r="G90" s="91">
        <v>0</v>
      </c>
      <c r="H90" s="91">
        <v>1</v>
      </c>
      <c r="I90" s="91">
        <v>18</v>
      </c>
      <c r="J90" s="91">
        <v>6</v>
      </c>
      <c r="K90" s="91">
        <v>55</v>
      </c>
      <c r="L90" s="91">
        <v>10</v>
      </c>
      <c r="M90" s="91">
        <v>0</v>
      </c>
      <c r="N90" s="91">
        <v>0</v>
      </c>
      <c r="O90" s="91">
        <v>90</v>
      </c>
      <c r="P90" s="89">
        <v>0.76353765201847468</v>
      </c>
    </row>
    <row r="91" spans="1:16">
      <c r="A91" s="49">
        <v>83</v>
      </c>
      <c r="B91" s="53" t="s">
        <v>155</v>
      </c>
      <c r="C91" s="67" t="s">
        <v>215</v>
      </c>
      <c r="D91" s="48" t="s">
        <v>167</v>
      </c>
      <c r="E91" s="48" t="s">
        <v>166</v>
      </c>
      <c r="F91" s="48" t="s">
        <v>158</v>
      </c>
      <c r="G91" s="91">
        <v>0</v>
      </c>
      <c r="H91" s="91">
        <v>0</v>
      </c>
      <c r="I91" s="91">
        <v>4</v>
      </c>
      <c r="J91" s="91">
        <v>0</v>
      </c>
      <c r="K91" s="91">
        <v>29</v>
      </c>
      <c r="L91" s="91">
        <v>6</v>
      </c>
      <c r="M91" s="91">
        <v>1</v>
      </c>
      <c r="N91" s="91">
        <v>0</v>
      </c>
      <c r="O91" s="91">
        <v>40</v>
      </c>
      <c r="P91" s="89">
        <v>0.76353765201847468</v>
      </c>
    </row>
    <row r="92" spans="1:16">
      <c r="A92" s="49">
        <v>84</v>
      </c>
      <c r="B92" s="53" t="s">
        <v>155</v>
      </c>
      <c r="C92" s="67" t="s">
        <v>215</v>
      </c>
      <c r="D92" s="48" t="s">
        <v>167</v>
      </c>
      <c r="E92" s="48" t="s">
        <v>166</v>
      </c>
      <c r="F92" s="48" t="s">
        <v>158</v>
      </c>
      <c r="G92" s="91">
        <v>0</v>
      </c>
      <c r="H92" s="91">
        <v>0</v>
      </c>
      <c r="I92" s="91">
        <v>25</v>
      </c>
      <c r="J92" s="91">
        <v>0</v>
      </c>
      <c r="K92" s="91">
        <v>56</v>
      </c>
      <c r="L92" s="91">
        <v>11</v>
      </c>
      <c r="M92" s="91">
        <v>0</v>
      </c>
      <c r="N92" s="91">
        <v>0</v>
      </c>
      <c r="O92" s="91">
        <v>92</v>
      </c>
      <c r="P92" s="89">
        <v>0.76353765201847468</v>
      </c>
    </row>
    <row r="93" spans="1:16">
      <c r="A93" s="47">
        <v>85</v>
      </c>
      <c r="B93" s="53" t="s">
        <v>168</v>
      </c>
      <c r="C93" s="67"/>
      <c r="D93" s="48" t="s">
        <v>169</v>
      </c>
      <c r="E93" s="48" t="s">
        <v>170</v>
      </c>
      <c r="F93" s="48" t="s">
        <v>171</v>
      </c>
      <c r="G93" s="91">
        <v>0</v>
      </c>
      <c r="H93" s="91">
        <v>0</v>
      </c>
      <c r="I93" s="91">
        <v>37</v>
      </c>
      <c r="J93" s="91">
        <v>0</v>
      </c>
      <c r="K93" s="91">
        <v>49</v>
      </c>
      <c r="L93" s="91">
        <v>0</v>
      </c>
      <c r="M93" s="91">
        <v>0</v>
      </c>
      <c r="N93" s="91">
        <v>0</v>
      </c>
      <c r="O93" s="91">
        <v>86</v>
      </c>
      <c r="P93" s="89">
        <v>0.96609616460851555</v>
      </c>
    </row>
    <row r="94" spans="1:16">
      <c r="A94" s="47">
        <v>86</v>
      </c>
      <c r="B94" s="53" t="s">
        <v>168</v>
      </c>
      <c r="C94" s="67"/>
      <c r="D94" s="48" t="s">
        <v>169</v>
      </c>
      <c r="E94" s="48" t="s">
        <v>172</v>
      </c>
      <c r="F94" s="48" t="s">
        <v>171</v>
      </c>
      <c r="G94" s="91">
        <v>0</v>
      </c>
      <c r="H94" s="91">
        <v>0</v>
      </c>
      <c r="I94" s="91">
        <v>22</v>
      </c>
      <c r="J94" s="91">
        <v>0</v>
      </c>
      <c r="K94" s="91">
        <v>71</v>
      </c>
      <c r="L94" s="91">
        <v>0</v>
      </c>
      <c r="M94" s="91">
        <v>0</v>
      </c>
      <c r="N94" s="91">
        <v>0</v>
      </c>
      <c r="O94" s="91">
        <v>93</v>
      </c>
      <c r="P94" s="89">
        <v>0.51965132619005794</v>
      </c>
    </row>
    <row r="95" spans="1:16">
      <c r="A95" s="47">
        <v>87</v>
      </c>
      <c r="B95" s="53" t="s">
        <v>168</v>
      </c>
      <c r="C95" s="67"/>
      <c r="D95" s="48" t="s">
        <v>169</v>
      </c>
      <c r="E95" s="48" t="s">
        <v>172</v>
      </c>
      <c r="F95" s="48" t="s">
        <v>171</v>
      </c>
      <c r="G95" s="91">
        <v>0</v>
      </c>
      <c r="H95" s="91">
        <v>0</v>
      </c>
      <c r="I95" s="91">
        <v>24</v>
      </c>
      <c r="J95" s="91">
        <v>0</v>
      </c>
      <c r="K95" s="91">
        <v>67</v>
      </c>
      <c r="L95" s="91">
        <v>1</v>
      </c>
      <c r="M95" s="91">
        <v>0</v>
      </c>
      <c r="N95" s="91">
        <v>0</v>
      </c>
      <c r="O95" s="91">
        <v>92</v>
      </c>
      <c r="P95" s="89">
        <v>0.51965132619005794</v>
      </c>
    </row>
    <row r="96" spans="1:16">
      <c r="A96" s="47">
        <v>88</v>
      </c>
      <c r="B96" s="53" t="s">
        <v>168</v>
      </c>
      <c r="C96" s="67"/>
      <c r="D96" s="48" t="s">
        <v>173</v>
      </c>
      <c r="E96" s="48" t="s">
        <v>174</v>
      </c>
      <c r="F96" s="48" t="s">
        <v>171</v>
      </c>
      <c r="G96" s="91">
        <v>0</v>
      </c>
      <c r="H96" s="91">
        <v>2</v>
      </c>
      <c r="I96" s="91">
        <v>10</v>
      </c>
      <c r="J96" s="91">
        <v>4</v>
      </c>
      <c r="K96" s="91">
        <v>72</v>
      </c>
      <c r="L96" s="91">
        <v>3</v>
      </c>
      <c r="M96" s="91">
        <v>1</v>
      </c>
      <c r="N96" s="91">
        <v>0</v>
      </c>
      <c r="O96" s="91">
        <v>92</v>
      </c>
      <c r="P96" s="89">
        <v>0.78997185712430973</v>
      </c>
    </row>
    <row r="97" spans="1:16">
      <c r="A97" s="47">
        <v>89</v>
      </c>
      <c r="B97" s="53" t="s">
        <v>168</v>
      </c>
      <c r="C97" s="67"/>
      <c r="D97" s="48" t="s">
        <v>173</v>
      </c>
      <c r="E97" s="48" t="s">
        <v>175</v>
      </c>
      <c r="F97" s="48" t="s">
        <v>171</v>
      </c>
      <c r="G97" s="91">
        <v>0</v>
      </c>
      <c r="H97" s="91">
        <v>2</v>
      </c>
      <c r="I97" s="91">
        <v>27</v>
      </c>
      <c r="J97" s="91">
        <v>6</v>
      </c>
      <c r="K97" s="91">
        <v>66</v>
      </c>
      <c r="L97" s="91">
        <v>8</v>
      </c>
      <c r="M97" s="91">
        <v>0</v>
      </c>
      <c r="N97" s="91">
        <v>0</v>
      </c>
      <c r="O97" s="91">
        <v>109</v>
      </c>
      <c r="P97" s="89">
        <v>5.5563769767153284E-2</v>
      </c>
    </row>
    <row r="98" spans="1:16">
      <c r="A98" s="49">
        <v>90</v>
      </c>
      <c r="B98" s="53" t="s">
        <v>176</v>
      </c>
      <c r="C98" s="67"/>
      <c r="D98" s="48" t="s">
        <v>177</v>
      </c>
      <c r="E98" s="48" t="s">
        <v>178</v>
      </c>
      <c r="F98" s="48" t="s">
        <v>171</v>
      </c>
      <c r="G98" s="91">
        <v>0</v>
      </c>
      <c r="H98" s="91">
        <v>2</v>
      </c>
      <c r="I98" s="91">
        <v>5</v>
      </c>
      <c r="J98" s="91">
        <v>0</v>
      </c>
      <c r="K98" s="91">
        <v>28</v>
      </c>
      <c r="L98" s="91">
        <v>0</v>
      </c>
      <c r="M98" s="91">
        <v>0</v>
      </c>
      <c r="N98" s="91">
        <v>0</v>
      </c>
      <c r="O98" s="91">
        <v>35</v>
      </c>
      <c r="P98" s="89">
        <v>0.51912436325311784</v>
      </c>
    </row>
    <row r="99" spans="1:16">
      <c r="A99" s="49">
        <v>91</v>
      </c>
      <c r="B99" s="53" t="s">
        <v>176</v>
      </c>
      <c r="C99" s="67"/>
      <c r="D99" s="48" t="s">
        <v>177</v>
      </c>
      <c r="E99" s="48" t="s">
        <v>179</v>
      </c>
      <c r="F99" s="48" t="s">
        <v>171</v>
      </c>
      <c r="G99" s="91">
        <v>0</v>
      </c>
      <c r="H99" s="91">
        <v>3</v>
      </c>
      <c r="I99" s="91">
        <v>22</v>
      </c>
      <c r="J99" s="91">
        <v>4</v>
      </c>
      <c r="K99" s="91">
        <v>9</v>
      </c>
      <c r="L99" s="91">
        <v>0</v>
      </c>
      <c r="M99" s="91">
        <v>1</v>
      </c>
      <c r="N99" s="91">
        <v>0</v>
      </c>
      <c r="O99" s="91">
        <v>39</v>
      </c>
      <c r="P99" s="89">
        <v>0.37401701144455402</v>
      </c>
    </row>
    <row r="100" spans="1:16">
      <c r="A100" s="49">
        <v>92</v>
      </c>
      <c r="B100" s="53" t="s">
        <v>176</v>
      </c>
      <c r="C100" s="67"/>
      <c r="D100" s="48" t="s">
        <v>177</v>
      </c>
      <c r="E100" s="48" t="s">
        <v>180</v>
      </c>
      <c r="F100" s="48" t="s">
        <v>171</v>
      </c>
      <c r="G100" s="91">
        <v>0</v>
      </c>
      <c r="H100" s="91">
        <v>0</v>
      </c>
      <c r="I100" s="91">
        <v>16</v>
      </c>
      <c r="J100" s="91">
        <v>2</v>
      </c>
      <c r="K100" s="91">
        <v>9</v>
      </c>
      <c r="L100" s="91">
        <v>2</v>
      </c>
      <c r="M100" s="91">
        <v>0</v>
      </c>
      <c r="N100" s="91">
        <v>0</v>
      </c>
      <c r="O100" s="91">
        <v>29</v>
      </c>
      <c r="P100" s="89">
        <v>0.83243108596764326</v>
      </c>
    </row>
    <row r="101" spans="1:16">
      <c r="A101" s="49">
        <v>93</v>
      </c>
      <c r="B101" s="48" t="s">
        <v>181</v>
      </c>
      <c r="C101" s="66"/>
      <c r="D101" s="48" t="s">
        <v>182</v>
      </c>
      <c r="E101" s="48" t="s">
        <v>183</v>
      </c>
      <c r="F101" s="48" t="s">
        <v>184</v>
      </c>
      <c r="G101" s="91">
        <v>0</v>
      </c>
      <c r="H101" s="91">
        <v>1</v>
      </c>
      <c r="I101" s="91">
        <v>28</v>
      </c>
      <c r="J101" s="91">
        <v>0</v>
      </c>
      <c r="K101" s="91">
        <v>64</v>
      </c>
      <c r="L101" s="91">
        <v>0</v>
      </c>
      <c r="M101" s="91">
        <v>0</v>
      </c>
      <c r="N101" s="91">
        <v>0</v>
      </c>
      <c r="O101" s="91">
        <v>93</v>
      </c>
      <c r="P101" s="89">
        <v>1.0658179541372257</v>
      </c>
    </row>
    <row r="102" spans="1:16">
      <c r="A102" s="49">
        <v>94</v>
      </c>
      <c r="B102" s="48" t="s">
        <v>181</v>
      </c>
      <c r="C102" s="66"/>
      <c r="D102" s="48" t="s">
        <v>185</v>
      </c>
      <c r="E102" s="48" t="s">
        <v>186</v>
      </c>
      <c r="F102" s="48" t="s">
        <v>184</v>
      </c>
      <c r="G102" s="91">
        <v>0</v>
      </c>
      <c r="H102" s="91">
        <v>1</v>
      </c>
      <c r="I102" s="91">
        <v>9</v>
      </c>
      <c r="J102" s="91">
        <v>0</v>
      </c>
      <c r="K102" s="91">
        <v>18</v>
      </c>
      <c r="L102" s="91">
        <v>0</v>
      </c>
      <c r="M102" s="91">
        <v>0</v>
      </c>
      <c r="N102" s="91">
        <v>0</v>
      </c>
      <c r="O102" s="91">
        <v>28</v>
      </c>
      <c r="P102" s="89">
        <v>1.1302958983134017</v>
      </c>
    </row>
    <row r="103" spans="1:16">
      <c r="A103" s="49">
        <v>95</v>
      </c>
      <c r="B103" s="48" t="s">
        <v>181</v>
      </c>
      <c r="C103" s="66" t="s">
        <v>216</v>
      </c>
      <c r="D103" s="48" t="s">
        <v>182</v>
      </c>
      <c r="E103" s="48" t="s">
        <v>186</v>
      </c>
      <c r="F103" s="48" t="s">
        <v>184</v>
      </c>
      <c r="G103" s="91">
        <v>0</v>
      </c>
      <c r="H103" s="91">
        <v>0</v>
      </c>
      <c r="I103" s="91">
        <v>30</v>
      </c>
      <c r="J103" s="91">
        <v>0</v>
      </c>
      <c r="K103" s="91">
        <v>64</v>
      </c>
      <c r="L103" s="91">
        <v>2</v>
      </c>
      <c r="M103" s="91">
        <v>0</v>
      </c>
      <c r="N103" s="91">
        <v>0</v>
      </c>
      <c r="O103" s="91">
        <v>96</v>
      </c>
      <c r="P103" s="89">
        <v>1.1302958983134017</v>
      </c>
    </row>
    <row r="104" spans="1:16">
      <c r="A104" s="49">
        <v>96</v>
      </c>
      <c r="B104" s="48" t="s">
        <v>181</v>
      </c>
      <c r="C104" s="66" t="s">
        <v>216</v>
      </c>
      <c r="D104" s="48" t="s">
        <v>185</v>
      </c>
      <c r="E104" s="48" t="s">
        <v>186</v>
      </c>
      <c r="F104" s="48" t="s">
        <v>184</v>
      </c>
      <c r="G104" s="91">
        <v>0</v>
      </c>
      <c r="H104" s="91">
        <v>0</v>
      </c>
      <c r="I104" s="91">
        <v>11</v>
      </c>
      <c r="J104" s="91">
        <v>0</v>
      </c>
      <c r="K104" s="91">
        <v>84</v>
      </c>
      <c r="L104" s="91">
        <v>3</v>
      </c>
      <c r="M104" s="91">
        <v>0</v>
      </c>
      <c r="N104" s="91">
        <v>0</v>
      </c>
      <c r="O104" s="91">
        <v>98</v>
      </c>
      <c r="P104" s="89">
        <v>1.1302958983134017</v>
      </c>
    </row>
    <row r="105" spans="1:16">
      <c r="A105" s="49">
        <v>97</v>
      </c>
      <c r="B105" s="48" t="s">
        <v>181</v>
      </c>
      <c r="C105" s="66" t="s">
        <v>216</v>
      </c>
      <c r="D105" s="48" t="s">
        <v>182</v>
      </c>
      <c r="E105" s="48" t="s">
        <v>186</v>
      </c>
      <c r="F105" s="48" t="s">
        <v>184</v>
      </c>
      <c r="G105" s="91">
        <v>0</v>
      </c>
      <c r="H105" s="91">
        <v>0</v>
      </c>
      <c r="I105" s="91">
        <v>10</v>
      </c>
      <c r="J105" s="91">
        <v>0</v>
      </c>
      <c r="K105" s="91">
        <v>84</v>
      </c>
      <c r="L105" s="91">
        <v>0</v>
      </c>
      <c r="M105" s="91">
        <v>0</v>
      </c>
      <c r="N105" s="91">
        <v>0</v>
      </c>
      <c r="O105" s="91">
        <v>94</v>
      </c>
      <c r="P105" s="89">
        <v>1.1302958983134017</v>
      </c>
    </row>
    <row r="106" spans="1:16">
      <c r="A106" s="49">
        <v>98</v>
      </c>
      <c r="B106" s="48" t="s">
        <v>181</v>
      </c>
      <c r="C106" s="66" t="s">
        <v>216</v>
      </c>
      <c r="D106" s="48" t="s">
        <v>185</v>
      </c>
      <c r="E106" s="48" t="s">
        <v>186</v>
      </c>
      <c r="F106" s="48" t="s">
        <v>184</v>
      </c>
      <c r="G106" s="91">
        <v>0</v>
      </c>
      <c r="H106" s="91">
        <v>0</v>
      </c>
      <c r="I106" s="91">
        <v>36</v>
      </c>
      <c r="J106" s="91">
        <v>0</v>
      </c>
      <c r="K106" s="91">
        <v>54</v>
      </c>
      <c r="L106" s="91">
        <v>0</v>
      </c>
      <c r="M106" s="91">
        <v>0</v>
      </c>
      <c r="N106" s="91">
        <v>0</v>
      </c>
      <c r="O106" s="91">
        <v>90</v>
      </c>
      <c r="P106" s="89">
        <v>1.1302958983134017</v>
      </c>
    </row>
    <row r="107" spans="1:16">
      <c r="A107" s="49">
        <v>99</v>
      </c>
      <c r="B107" s="48" t="s">
        <v>181</v>
      </c>
      <c r="C107" s="66" t="s">
        <v>216</v>
      </c>
      <c r="D107" s="48" t="s">
        <v>187</v>
      </c>
      <c r="E107" s="48" t="s">
        <v>186</v>
      </c>
      <c r="F107" s="48" t="s">
        <v>184</v>
      </c>
      <c r="G107" s="91">
        <v>0</v>
      </c>
      <c r="H107" s="91">
        <v>0</v>
      </c>
      <c r="I107" s="91">
        <v>18</v>
      </c>
      <c r="J107" s="91">
        <v>0</v>
      </c>
      <c r="K107" s="91">
        <v>73</v>
      </c>
      <c r="L107" s="91">
        <v>2</v>
      </c>
      <c r="M107" s="91">
        <v>0</v>
      </c>
      <c r="N107" s="91">
        <v>0</v>
      </c>
      <c r="O107" s="91">
        <v>93</v>
      </c>
      <c r="P107" s="89">
        <v>1.1302958983134017</v>
      </c>
    </row>
    <row r="108" spans="1:16">
      <c r="A108" s="49">
        <v>100</v>
      </c>
      <c r="B108" s="48" t="s">
        <v>181</v>
      </c>
      <c r="C108" s="66"/>
      <c r="D108" s="48" t="s">
        <v>188</v>
      </c>
      <c r="E108" s="48" t="s">
        <v>189</v>
      </c>
      <c r="F108" s="48" t="s">
        <v>184</v>
      </c>
      <c r="G108" s="91">
        <v>0</v>
      </c>
      <c r="H108" s="91">
        <v>0</v>
      </c>
      <c r="I108" s="91">
        <v>12</v>
      </c>
      <c r="J108" s="91">
        <v>11</v>
      </c>
      <c r="K108" s="91">
        <v>40</v>
      </c>
      <c r="L108" s="91">
        <v>1</v>
      </c>
      <c r="M108" s="91">
        <v>0</v>
      </c>
      <c r="N108" s="91">
        <v>0</v>
      </c>
      <c r="O108" s="91">
        <v>64</v>
      </c>
      <c r="P108" s="89">
        <v>0.9356576881696822</v>
      </c>
    </row>
    <row r="109" spans="1:16">
      <c r="A109" s="49">
        <v>101</v>
      </c>
      <c r="B109" s="48" t="s">
        <v>181</v>
      </c>
      <c r="C109" s="66"/>
      <c r="D109" s="48" t="s">
        <v>188</v>
      </c>
      <c r="E109" s="48" t="s">
        <v>190</v>
      </c>
      <c r="F109" s="48" t="s">
        <v>184</v>
      </c>
      <c r="G109" s="91">
        <v>0</v>
      </c>
      <c r="H109" s="91">
        <v>4</v>
      </c>
      <c r="I109" s="91">
        <v>10</v>
      </c>
      <c r="J109" s="91">
        <v>0</v>
      </c>
      <c r="K109" s="91">
        <v>37</v>
      </c>
      <c r="L109" s="91">
        <v>1</v>
      </c>
      <c r="M109" s="91">
        <v>0</v>
      </c>
      <c r="N109" s="91">
        <v>0</v>
      </c>
      <c r="O109" s="91">
        <v>52</v>
      </c>
      <c r="P109" s="89">
        <v>0.73153034827459551</v>
      </c>
    </row>
    <row r="110" spans="1:16">
      <c r="A110" s="49">
        <v>102</v>
      </c>
      <c r="B110" s="48" t="s">
        <v>181</v>
      </c>
      <c r="C110" s="66"/>
      <c r="D110" s="48" t="s">
        <v>188</v>
      </c>
      <c r="E110" s="48" t="s">
        <v>190</v>
      </c>
      <c r="F110" s="48" t="s">
        <v>184</v>
      </c>
      <c r="G110" s="91">
        <v>0</v>
      </c>
      <c r="H110" s="91">
        <v>1</v>
      </c>
      <c r="I110" s="91">
        <v>11</v>
      </c>
      <c r="J110" s="91">
        <v>1</v>
      </c>
      <c r="K110" s="91">
        <v>34</v>
      </c>
      <c r="L110" s="91">
        <v>0</v>
      </c>
      <c r="M110" s="91">
        <v>0</v>
      </c>
      <c r="N110" s="91">
        <v>0</v>
      </c>
      <c r="O110" s="91">
        <v>47</v>
      </c>
      <c r="P110" s="89">
        <v>0.73153034827459551</v>
      </c>
    </row>
    <row r="111" spans="1:16">
      <c r="A111" s="47">
        <v>103</v>
      </c>
      <c r="B111" s="53" t="s">
        <v>191</v>
      </c>
      <c r="C111" s="67"/>
      <c r="D111" s="48" t="s">
        <v>192</v>
      </c>
      <c r="E111" s="48" t="s">
        <v>193</v>
      </c>
      <c r="F111" s="48" t="s">
        <v>194</v>
      </c>
      <c r="G111" s="91">
        <v>0</v>
      </c>
      <c r="H111" s="91">
        <v>0</v>
      </c>
      <c r="I111" s="91">
        <v>0</v>
      </c>
      <c r="J111" s="91">
        <v>0</v>
      </c>
      <c r="K111" s="91">
        <v>43</v>
      </c>
      <c r="L111" s="91">
        <v>6</v>
      </c>
      <c r="M111" s="91">
        <v>0</v>
      </c>
      <c r="N111" s="91">
        <v>0</v>
      </c>
      <c r="O111" s="91">
        <v>49</v>
      </c>
      <c r="P111" s="89">
        <v>0.74160623321873975</v>
      </c>
    </row>
    <row r="112" spans="1:16">
      <c r="A112" s="47">
        <v>104</v>
      </c>
      <c r="B112" s="53" t="s">
        <v>191</v>
      </c>
      <c r="C112" s="67"/>
      <c r="D112" s="48" t="s">
        <v>192</v>
      </c>
      <c r="E112" s="48" t="s">
        <v>195</v>
      </c>
      <c r="F112" s="48" t="s">
        <v>194</v>
      </c>
      <c r="G112" s="91">
        <v>0</v>
      </c>
      <c r="H112" s="91">
        <v>0</v>
      </c>
      <c r="I112" s="91">
        <v>0</v>
      </c>
      <c r="J112" s="91">
        <v>0</v>
      </c>
      <c r="K112" s="91">
        <v>33</v>
      </c>
      <c r="L112" s="91">
        <v>0</v>
      </c>
      <c r="M112" s="91">
        <v>0</v>
      </c>
      <c r="N112" s="91">
        <v>0</v>
      </c>
      <c r="O112" s="91">
        <v>33</v>
      </c>
      <c r="P112" s="89">
        <v>0.37969848508866261</v>
      </c>
    </row>
    <row r="113" spans="1:16">
      <c r="A113" s="47">
        <v>105</v>
      </c>
      <c r="B113" s="53" t="s">
        <v>191</v>
      </c>
      <c r="C113" s="67"/>
      <c r="D113" s="48" t="s">
        <v>192</v>
      </c>
      <c r="E113" s="48" t="s">
        <v>195</v>
      </c>
      <c r="F113" s="48" t="s">
        <v>194</v>
      </c>
      <c r="G113" s="91">
        <v>0</v>
      </c>
      <c r="H113" s="91">
        <v>0</v>
      </c>
      <c r="I113" s="91">
        <v>2</v>
      </c>
      <c r="J113" s="91">
        <v>0</v>
      </c>
      <c r="K113" s="91">
        <v>47</v>
      </c>
      <c r="L113" s="91">
        <v>0</v>
      </c>
      <c r="M113" s="91">
        <v>0</v>
      </c>
      <c r="N113" s="91">
        <v>0</v>
      </c>
      <c r="O113" s="91">
        <v>49</v>
      </c>
      <c r="P113" s="89">
        <v>0.37969848508866261</v>
      </c>
    </row>
    <row r="114" spans="1:16">
      <c r="A114" s="47">
        <v>106</v>
      </c>
      <c r="B114" s="53" t="s">
        <v>191</v>
      </c>
      <c r="C114" s="67" t="s">
        <v>217</v>
      </c>
      <c r="D114" s="48" t="s">
        <v>196</v>
      </c>
      <c r="E114" s="48" t="s">
        <v>197</v>
      </c>
      <c r="F114" s="48" t="s">
        <v>194</v>
      </c>
      <c r="G114" s="91">
        <v>0</v>
      </c>
      <c r="H114" s="91">
        <v>2</v>
      </c>
      <c r="I114" s="91">
        <v>7</v>
      </c>
      <c r="J114" s="91">
        <v>0</v>
      </c>
      <c r="K114" s="91">
        <v>18</v>
      </c>
      <c r="L114" s="91">
        <v>0</v>
      </c>
      <c r="M114" s="91">
        <v>0</v>
      </c>
      <c r="N114" s="91">
        <v>0</v>
      </c>
      <c r="O114" s="91">
        <v>27</v>
      </c>
      <c r="P114" s="89">
        <v>2.0779214371285848</v>
      </c>
    </row>
    <row r="115" spans="1:16">
      <c r="A115" s="47">
        <v>107</v>
      </c>
      <c r="B115" s="53" t="s">
        <v>191</v>
      </c>
      <c r="C115" s="67" t="s">
        <v>217</v>
      </c>
      <c r="D115" s="48" t="s">
        <v>196</v>
      </c>
      <c r="E115" s="48" t="s">
        <v>197</v>
      </c>
      <c r="F115" s="48" t="s">
        <v>194</v>
      </c>
      <c r="G115" s="91">
        <v>0</v>
      </c>
      <c r="H115" s="91">
        <v>2</v>
      </c>
      <c r="I115" s="91">
        <v>17</v>
      </c>
      <c r="J115" s="91">
        <v>0</v>
      </c>
      <c r="K115" s="91">
        <v>42</v>
      </c>
      <c r="L115" s="91">
        <v>1</v>
      </c>
      <c r="M115" s="91">
        <v>0</v>
      </c>
      <c r="N115" s="91">
        <v>0</v>
      </c>
      <c r="O115" s="91">
        <v>62</v>
      </c>
      <c r="P115" s="89">
        <v>2.0779214371285848</v>
      </c>
    </row>
    <row r="116" spans="1:16">
      <c r="A116" s="47">
        <v>108</v>
      </c>
      <c r="B116" s="53" t="s">
        <v>198</v>
      </c>
      <c r="C116" s="67"/>
      <c r="D116" s="48" t="s">
        <v>199</v>
      </c>
      <c r="E116" s="48" t="s">
        <v>200</v>
      </c>
      <c r="F116" s="48" t="s">
        <v>194</v>
      </c>
      <c r="G116" s="91">
        <v>0</v>
      </c>
      <c r="H116" s="91">
        <v>13</v>
      </c>
      <c r="I116" s="91">
        <v>10</v>
      </c>
      <c r="J116" s="91">
        <v>0</v>
      </c>
      <c r="K116" s="91">
        <v>103</v>
      </c>
      <c r="L116" s="91">
        <v>6</v>
      </c>
      <c r="M116" s="91">
        <v>0</v>
      </c>
      <c r="N116" s="91">
        <v>0</v>
      </c>
      <c r="O116" s="91">
        <v>132</v>
      </c>
      <c r="P116" s="89">
        <v>0.17383539194864503</v>
      </c>
    </row>
    <row r="117" spans="1:16">
      <c r="A117" s="47">
        <v>109</v>
      </c>
      <c r="B117" s="53" t="s">
        <v>198</v>
      </c>
      <c r="C117" s="67"/>
      <c r="D117" s="48" t="s">
        <v>196</v>
      </c>
      <c r="E117" s="48" t="s">
        <v>201</v>
      </c>
      <c r="F117" s="48" t="s">
        <v>194</v>
      </c>
      <c r="G117" s="91">
        <v>0</v>
      </c>
      <c r="H117" s="91">
        <v>0</v>
      </c>
      <c r="I117" s="91">
        <v>65</v>
      </c>
      <c r="J117" s="91">
        <v>2</v>
      </c>
      <c r="K117" s="91">
        <v>53</v>
      </c>
      <c r="L117" s="91">
        <v>1</v>
      </c>
      <c r="M117" s="91">
        <v>0</v>
      </c>
      <c r="N117" s="91">
        <v>0</v>
      </c>
      <c r="O117" s="91">
        <v>121</v>
      </c>
      <c r="P117" s="89">
        <v>0.27000590111388062</v>
      </c>
    </row>
    <row r="118" spans="1:16">
      <c r="A118" s="47">
        <v>110</v>
      </c>
      <c r="B118" s="53" t="s">
        <v>198</v>
      </c>
      <c r="C118" s="67"/>
      <c r="D118" s="48" t="s">
        <v>199</v>
      </c>
      <c r="E118" s="48" t="s">
        <v>202</v>
      </c>
      <c r="F118" s="48" t="s">
        <v>194</v>
      </c>
      <c r="G118" s="91">
        <v>0</v>
      </c>
      <c r="H118" s="91">
        <v>6</v>
      </c>
      <c r="I118" s="91">
        <v>13</v>
      </c>
      <c r="J118" s="91">
        <v>0</v>
      </c>
      <c r="K118" s="91">
        <v>92</v>
      </c>
      <c r="L118" s="91">
        <v>9</v>
      </c>
      <c r="M118" s="91">
        <v>0</v>
      </c>
      <c r="N118" s="91">
        <v>0</v>
      </c>
      <c r="O118" s="91">
        <v>120</v>
      </c>
      <c r="P118" s="89">
        <v>0.59135829276940033</v>
      </c>
    </row>
    <row r="119" spans="1:16" ht="13.5" thickBot="1">
      <c r="A119" s="51">
        <v>111</v>
      </c>
      <c r="B119" s="54" t="s">
        <v>198</v>
      </c>
      <c r="C119" s="68"/>
      <c r="D119" s="52" t="s">
        <v>199</v>
      </c>
      <c r="E119" s="52" t="s">
        <v>202</v>
      </c>
      <c r="F119" s="52" t="s">
        <v>194</v>
      </c>
      <c r="G119" s="92">
        <v>0</v>
      </c>
      <c r="H119" s="92">
        <v>0</v>
      </c>
      <c r="I119" s="92">
        <v>2</v>
      </c>
      <c r="J119" s="92">
        <v>0</v>
      </c>
      <c r="K119" s="92">
        <v>35</v>
      </c>
      <c r="L119" s="92">
        <v>6</v>
      </c>
      <c r="M119" s="92">
        <v>0</v>
      </c>
      <c r="N119" s="92">
        <v>0</v>
      </c>
      <c r="O119" s="92">
        <v>43</v>
      </c>
      <c r="P119" s="90">
        <v>0.59135829276940033</v>
      </c>
    </row>
  </sheetData>
  <mergeCells count="4">
    <mergeCell ref="G2:O2"/>
    <mergeCell ref="G3:N3"/>
    <mergeCell ref="P3:P7"/>
    <mergeCell ref="O3:O4"/>
  </mergeCells>
  <hyperlinks>
    <hyperlink ref="E1" location="Contents!A1" display="Back to contents"/>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Contents</vt:lpstr>
      <vt:lpstr>Overview</vt:lpstr>
      <vt:lpstr>Table1</vt:lpstr>
      <vt:lpstr>Table 2</vt:lpstr>
      <vt:lpstr>Table 3</vt:lpstr>
      <vt:lpstr>Table 4</vt:lpstr>
      <vt:lpstr>Raw data</vt:lpstr>
      <vt:lpstr>Table1!_ftn1</vt:lpstr>
      <vt:lpstr>Table1!_ftnref1</vt:lpstr>
      <vt:lpstr>Contents!_Ref217379980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Ministry of Transport</dc:creator>
  <cp:lastModifiedBy>Ministry of Transport</cp:lastModifiedBy>
  <dcterms:created xsi:type="dcterms:W3CDTF">2015-09-08T00:49:46Z</dcterms:created>
  <dcterms:modified xsi:type="dcterms:W3CDTF">2015-11-09T01:30:27Z</dcterms:modified>
</cp:coreProperties>
</file>